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010" yWindow="-225" windowWidth="28695" windowHeight="12015"/>
  </bookViews>
  <sheets>
    <sheet name="Patient Services Revenue" sheetId="3" r:id="rId1"/>
    <sheet name="Procedure Services Revenue" sheetId="1" r:id="rId2"/>
    <sheet name="Discharge Services Revenue" sheetId="2" r:id="rId3"/>
    <sheet name="{AR}01" sheetId="4" state="hidden" r:id="rId4"/>
  </sheets>
  <definedNames>
    <definedName name="TM1REBUILDOPTION">1</definedName>
    <definedName name="TM1RPTDATARNG1" localSheetId="1">'Procedure Services Revenue'!$18:$42</definedName>
    <definedName name="TM1RPTDATARNGARPT1" localSheetId="2">'Discharge Services Revenue'!$19:$41</definedName>
    <definedName name="TM1RPTDATARNGARPT1" localSheetId="0">'Patient Services Revenue'!$19:$42</definedName>
    <definedName name="TM1RPTFMTIDCOL" localSheetId="2">'Discharge Services Revenue'!$A$1:$A$8</definedName>
    <definedName name="TM1RPTFMTIDCOL" localSheetId="0">'Patient Services Revenue'!$A$1:$A$8</definedName>
    <definedName name="TM1RPTFMTIDCOL" localSheetId="1">'Procedure Services Revenue'!$A$1:$A$8</definedName>
    <definedName name="TM1RPTFMTRNG" localSheetId="2">'Discharge Services Revenue'!$C$1:$T$8</definedName>
    <definedName name="TM1RPTFMTRNG" localSheetId="0">'Patient Services Revenue'!$C$1:$T$8</definedName>
    <definedName name="TM1RPTFMTRNG" localSheetId="1">'Procedure Services Revenue'!$C$1:$T$8</definedName>
  </definedNames>
  <calcPr calcId="145621" concurrentCalc="0"/>
</workbook>
</file>

<file path=xl/calcChain.xml><?xml version="1.0" encoding="utf-8"?>
<calcChain xmlns="http://schemas.openxmlformats.org/spreadsheetml/2006/main">
  <c r="A41" i="2" l="1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C9" i="2"/>
  <c r="D15" i="2"/>
  <c r="F15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C9" i="1"/>
  <c r="C14" i="1"/>
  <c r="E14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C9" i="3"/>
  <c r="C15" i="3"/>
  <c r="D15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A19" i="3"/>
  <c r="A5" i="3"/>
  <c r="A4" i="3"/>
  <c r="A3" i="3"/>
  <c r="A2" i="3"/>
  <c r="C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A19" i="2"/>
  <c r="A5" i="2"/>
  <c r="A4" i="2"/>
  <c r="A3" i="2"/>
  <c r="A2" i="2"/>
  <c r="C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A18" i="1"/>
  <c r="A5" i="1"/>
  <c r="A4" i="1"/>
  <c r="A3" i="1"/>
  <c r="A2" i="1"/>
</calcChain>
</file>

<file path=xl/sharedStrings.xml><?xml version="1.0" encoding="utf-8"?>
<sst xmlns="http://schemas.openxmlformats.org/spreadsheetml/2006/main" count="164" uniqueCount="96">
  <si>
    <t>Departments HC</t>
  </si>
  <si>
    <t>Versions HC</t>
  </si>
  <si>
    <t>Jan-10</t>
  </si>
  <si>
    <t>Feb-10</t>
  </si>
  <si>
    <t>Mar-10</t>
  </si>
  <si>
    <t>Q1-10</t>
  </si>
  <si>
    <t>Apr-10</t>
  </si>
  <si>
    <t>May-10</t>
  </si>
  <si>
    <t>Jun-10</t>
  </si>
  <si>
    <t>Q2-10</t>
  </si>
  <si>
    <t>Jul-10</t>
  </si>
  <si>
    <t>Aug-10</t>
  </si>
  <si>
    <t>Sep-10</t>
  </si>
  <si>
    <t>Q3-10</t>
  </si>
  <si>
    <t>Oct-10</t>
  </si>
  <si>
    <t>Nov-10</t>
  </si>
  <si>
    <t>Dec-10</t>
  </si>
  <si>
    <t>Q4-10</t>
  </si>
  <si>
    <t>Total-10</t>
  </si>
  <si>
    <t>D</t>
  </si>
  <si>
    <t>N</t>
  </si>
  <si>
    <t>[Begin Format Range]</t>
  </si>
  <si>
    <t>[End Format Range]</t>
  </si>
  <si>
    <t>X-ray Patients</t>
  </si>
  <si>
    <t>X-ray services revenue</t>
  </si>
  <si>
    <t>MRI patients</t>
  </si>
  <si>
    <t>MRI services revenue</t>
  </si>
  <si>
    <t>CT scan Patients</t>
  </si>
  <si>
    <t>CT stan service revenue</t>
  </si>
  <si>
    <t>Angiography patients</t>
  </si>
  <si>
    <t>Angiography services revenue</t>
  </si>
  <si>
    <t>Mammogram patients</t>
  </si>
  <si>
    <t>Mammogram services revenue</t>
  </si>
  <si>
    <t>Total Procedures revenue</t>
  </si>
  <si>
    <t>------------------</t>
  </si>
  <si>
    <t>Procedure Reimbursement</t>
  </si>
  <si>
    <t>Insurance Mix - Medicare</t>
  </si>
  <si>
    <t>Insurnace Mix - Medicaid</t>
  </si>
  <si>
    <t>Insurance Mix - PPO</t>
  </si>
  <si>
    <t>Procedure - Direct Pay</t>
  </si>
  <si>
    <t>X-ray - Reimbursement</t>
  </si>
  <si>
    <t>MRI Services - Reimbursement</t>
  </si>
  <si>
    <t>CT Scan - Reimbursement</t>
  </si>
  <si>
    <t>Angiography Services - Reimbursement</t>
  </si>
  <si>
    <t>Mammogram - Reimbursement</t>
  </si>
  <si>
    <t>Procedure Services - Allowances &amp; Adjustments</t>
  </si>
  <si>
    <t>Procedural Services Net Revenue</t>
  </si>
  <si>
    <t>Flag</t>
  </si>
  <si>
    <t>Discharge Revenue</t>
  </si>
  <si>
    <t>Number of Beds</t>
  </si>
  <si>
    <t>Occupancy/Utilization Percentage</t>
  </si>
  <si>
    <t>Utilization</t>
  </si>
  <si>
    <t>Discharge Mix - Active</t>
  </si>
  <si>
    <t>Discharge Mix - PostActive</t>
  </si>
  <si>
    <t>Discharge Mix - New Born</t>
  </si>
  <si>
    <t>Number of Beds/Room  serviced - Active patients</t>
  </si>
  <si>
    <t>Average length of days - Active discharge</t>
  </si>
  <si>
    <t>Active bed/Room charges per day</t>
  </si>
  <si>
    <t>Active discharge revenue</t>
  </si>
  <si>
    <t>Number of beds/Room  serviced - Post active Patients</t>
  </si>
  <si>
    <t>Average length of days - Post Active Discharge</t>
  </si>
  <si>
    <t>Post Active bed/Room charges</t>
  </si>
  <si>
    <t>Post Active discharges revenue</t>
  </si>
  <si>
    <t>Number of Beds Serviced - New Born</t>
  </si>
  <si>
    <t>Average length of days - New Born discharge</t>
  </si>
  <si>
    <t>New Born bed/Room Charges per day</t>
  </si>
  <si>
    <t>New Born Discharge Revenue</t>
  </si>
  <si>
    <t>Total Discharge Revenue</t>
  </si>
  <si>
    <t>Discharge Services - Allowances &amp; Adjustments</t>
  </si>
  <si>
    <t>Discharge Services - Net Revenue</t>
  </si>
  <si>
    <t>Discharge Services Revenue</t>
  </si>
  <si>
    <t>Procedure Services revenue</t>
  </si>
  <si>
    <t>Patient Services</t>
  </si>
  <si>
    <t>No of Patient per day</t>
  </si>
  <si>
    <t>No of Calender days</t>
  </si>
  <si>
    <t>Patient Mix - General</t>
  </si>
  <si>
    <t>Patient Mix - Special</t>
  </si>
  <si>
    <t>Patient Revenue - general</t>
  </si>
  <si>
    <t>Patient Revenue - Special</t>
  </si>
  <si>
    <t>Patient Revenue</t>
  </si>
  <si>
    <t>Adjustments</t>
  </si>
  <si>
    <t>Adjusted Patient Revenue</t>
  </si>
  <si>
    <t>--------</t>
  </si>
  <si>
    <t>Patient Reimbursement</t>
  </si>
  <si>
    <t>Payor Mix - Insurance</t>
  </si>
  <si>
    <t>Payor Mix - Patients Direct</t>
  </si>
  <si>
    <t>Payor Mix - No payment</t>
  </si>
  <si>
    <t>Patient Visits - Insurance%</t>
  </si>
  <si>
    <t>Patient Visits - Insurance Contractual Allowances%</t>
  </si>
  <si>
    <t>Patient Revenue - Insurance Payment</t>
  </si>
  <si>
    <t>Patient Revenue - Insurance Allowances</t>
  </si>
  <si>
    <t>Patient Revenue - Direct Patient Payment</t>
  </si>
  <si>
    <t>Patient Revenue - Unpaid</t>
  </si>
  <si>
    <t>Patient Revenue - Allowances and Adjustments</t>
  </si>
  <si>
    <t>Net Patient Revenue</t>
  </si>
  <si>
    <t>Patient Services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</si>
</sst>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</font>
    <font>
      <sz val="9"/>
      <color indexed="8"/>
      <name val="Calibri"/>
      <family val="2"/>
    </font>
    <font>
      <sz val="10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u/>
      <sz val="2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8"/>
      </patternFill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center"/>
    </xf>
    <xf numFmtId="0" fontId="0" fillId="6" borderId="0" xfId="0" applyFill="1"/>
    <xf numFmtId="0" fontId="0" fillId="7" borderId="0" xfId="0" applyFill="1"/>
    <xf numFmtId="0" fontId="2" fillId="0" borderId="0" xfId="0" applyNumberFormat="1" applyFont="1" applyFill="1"/>
    <xf numFmtId="0" fontId="0" fillId="0" borderId="1" xfId="0" applyBorder="1"/>
    <xf numFmtId="0" fontId="1" fillId="5" borderId="1" xfId="0" applyFont="1" applyFill="1" applyBorder="1" applyAlignment="1">
      <alignment horizontal="center"/>
    </xf>
    <xf numFmtId="49" fontId="0" fillId="6" borderId="1" xfId="0" applyNumberFormat="1" applyFill="1" applyBorder="1" applyAlignment="1"/>
    <xf numFmtId="0" fontId="2" fillId="0" borderId="1" xfId="0" applyNumberFormat="1" applyFont="1" applyFill="1" applyBorder="1"/>
    <xf numFmtId="0" fontId="2" fillId="7" borderId="1" xfId="0" applyNumberFormat="1" applyFont="1" applyFill="1" applyBorder="1"/>
    <xf numFmtId="0" fontId="5" fillId="0" borderId="1" xfId="0" applyFont="1" applyBorder="1"/>
    <xf numFmtId="49" fontId="5" fillId="6" borderId="1" xfId="0" applyNumberFormat="1" applyFont="1" applyFill="1" applyBorder="1" applyAlignment="1"/>
    <xf numFmtId="0" fontId="5" fillId="0" borderId="1" xfId="0" applyNumberFormat="1" applyFont="1" applyFill="1" applyBorder="1"/>
    <xf numFmtId="0" fontId="5" fillId="7" borderId="1" xfId="0" applyNumberFormat="1" applyFont="1" applyFill="1" applyBorder="1"/>
    <xf numFmtId="0" fontId="0" fillId="0" borderId="1" xfId="0" applyFont="1" applyBorder="1"/>
    <xf numFmtId="0" fontId="6" fillId="0" borderId="0" xfId="0" applyFont="1" applyFill="1"/>
    <xf numFmtId="0" fontId="0" fillId="0" borderId="0" xfId="0" applyFill="1"/>
    <xf numFmtId="0" fontId="7" fillId="6" borderId="0" xfId="0" applyFont="1" applyFill="1"/>
    <xf numFmtId="0" fontId="8" fillId="6" borderId="0" xfId="0" applyFont="1" applyFill="1"/>
    <xf numFmtId="10" fontId="2" fillId="0" borderId="0" xfId="0" applyNumberFormat="1" applyFont="1" applyFill="1"/>
    <xf numFmtId="0" fontId="0" fillId="3" borderId="1" xfId="0" applyFill="1" applyBorder="1"/>
    <xf numFmtId="0" fontId="2" fillId="3" borderId="1" xfId="0" applyNumberFormat="1" applyFont="1" applyFill="1" applyBorder="1"/>
    <xf numFmtId="0" fontId="0" fillId="8" borderId="1" xfId="0" applyFill="1" applyBorder="1"/>
    <xf numFmtId="0" fontId="2" fillId="8" borderId="1" xfId="0" applyNumberFormat="1" applyFont="1" applyFill="1" applyBorder="1"/>
    <xf numFmtId="0" fontId="0" fillId="4" borderId="1" xfId="0" applyFill="1" applyBorder="1"/>
    <xf numFmtId="10" fontId="2" fillId="7" borderId="1" xfId="0" applyNumberFormat="1" applyFont="1" applyFill="1" applyBorder="1"/>
    <xf numFmtId="0" fontId="0" fillId="6" borderId="1" xfId="0" applyFill="1" applyBorder="1"/>
    <xf numFmtId="0" fontId="0" fillId="7" borderId="1" xfId="0" applyFill="1" applyBorder="1"/>
    <xf numFmtId="0" fontId="5" fillId="3" borderId="1" xfId="0" applyFont="1" applyFill="1" applyBorder="1"/>
    <xf numFmtId="0" fontId="5" fillId="3" borderId="1" xfId="0" applyNumberFormat="1" applyFont="1" applyFill="1" applyBorder="1"/>
    <xf numFmtId="0" fontId="5" fillId="8" borderId="1" xfId="0" applyFont="1" applyFill="1" applyBorder="1"/>
    <xf numFmtId="0" fontId="5" fillId="8" borderId="1" xfId="0" applyNumberFormat="1" applyFont="1" applyFill="1" applyBorder="1"/>
    <xf numFmtId="0" fontId="5" fillId="4" borderId="1" xfId="0" applyFont="1" applyFill="1" applyBorder="1"/>
    <xf numFmtId="10" fontId="5" fillId="7" borderId="1" xfId="0" applyNumberFormat="1" applyFont="1" applyFill="1" applyBorder="1"/>
    <xf numFmtId="0" fontId="5" fillId="6" borderId="1" xfId="0" applyFont="1" applyFill="1" applyBorder="1"/>
    <xf numFmtId="0" fontId="5" fillId="7" borderId="1" xfId="0" applyFont="1" applyFill="1" applyBorder="1"/>
    <xf numFmtId="49" fontId="3" fillId="6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Fill="1"/>
    <xf numFmtId="0" fontId="8" fillId="0" borderId="0" xfId="0" applyFont="1" applyFill="1"/>
    <xf numFmtId="49" fontId="3" fillId="6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DD6E7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showGridLines="0" tabSelected="1" topLeftCell="B10" workbookViewId="0">
      <selection activeCell="H13" sqref="H13"/>
    </sheetView>
  </sheetViews>
  <sheetFormatPr defaultRowHeight="15" x14ac:dyDescent="0.25"/>
  <cols>
    <col min="1" max="1" width="2.7109375" hidden="1" customWidth="1"/>
    <col min="2" max="2" width="5.7109375" customWidth="1"/>
    <col min="3" max="3" width="46.85546875" bestFit="1" customWidth="1"/>
    <col min="4" max="4" width="12.5703125" customWidth="1"/>
    <col min="6" max="6" width="11.5703125" bestFit="1" customWidth="1"/>
    <col min="16" max="16" width="8.28515625" bestFit="1" customWidth="1"/>
    <col min="18" max="18" width="8.28515625" bestFit="1" customWidth="1"/>
    <col min="20" max="20" width="10" bestFit="1" customWidth="1"/>
  </cols>
  <sheetData>
    <row r="1" spans="1:20" hidden="1" x14ac:dyDescent="0.25">
      <c r="A1" t="s">
        <v>21</v>
      </c>
    </row>
    <row r="2" spans="1:20" hidden="1" x14ac:dyDescent="0.25">
      <c r="A2">
        <f>0</f>
        <v>0</v>
      </c>
      <c r="C2" s="28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1:20" hidden="1" x14ac:dyDescent="0.25">
      <c r="A3">
        <f>1</f>
        <v>1</v>
      </c>
      <c r="C3" s="30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13"/>
    </row>
    <row r="4" spans="1:20" hidden="1" x14ac:dyDescent="0.25">
      <c r="A4">
        <f>2</f>
        <v>2</v>
      </c>
      <c r="C4" s="30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13"/>
    </row>
    <row r="5" spans="1:20" hidden="1" x14ac:dyDescent="0.25">
      <c r="A5">
        <f>3</f>
        <v>3</v>
      </c>
      <c r="C5" s="32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idden="1" x14ac:dyDescent="0.25">
      <c r="A6" t="s">
        <v>19</v>
      </c>
      <c r="C6" s="32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13"/>
    </row>
    <row r="7" spans="1:20" hidden="1" x14ac:dyDescent="0.25">
      <c r="A7" t="s">
        <v>20</v>
      </c>
      <c r="C7" s="34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3"/>
    </row>
    <row r="8" spans="1:20" hidden="1" x14ac:dyDescent="0.25">
      <c r="A8" t="s">
        <v>22</v>
      </c>
    </row>
    <row r="9" spans="1:20" hidden="1" x14ac:dyDescent="0.25">
      <c r="C9" t="str">
        <f ca="1">_xll.TM1RPTVIEW("Health Care Solution:Revenue HC:ARPT1", 0, _xll.TM1RPTTITLE("Health Care Solution:Departments HC",$C$15), _xll.TM1RPTTITLE("Health Care Solution:Versions HC",$D$15),TM1RPTFMTRNG,TM1RPTFMTIDCOL)</f>
        <v>Health Care Solution:Revenue HC:ARPT1</v>
      </c>
    </row>
    <row r="11" spans="1:20" ht="36" x14ac:dyDescent="0.55000000000000004">
      <c r="C11" s="17" t="s">
        <v>95</v>
      </c>
      <c r="D11" s="17"/>
      <c r="E11" s="38"/>
      <c r="F11" s="39"/>
      <c r="G11" s="39"/>
      <c r="H11" s="39"/>
      <c r="I11" s="16"/>
      <c r="J11" s="16"/>
      <c r="K11" s="16"/>
    </row>
    <row r="14" spans="1:20" x14ac:dyDescent="0.25">
      <c r="C14" s="36" t="s">
        <v>0</v>
      </c>
      <c r="D14" s="36" t="s">
        <v>1</v>
      </c>
    </row>
    <row r="15" spans="1:20" x14ac:dyDescent="0.25">
      <c r="C15" s="37" t="str">
        <f ca="1">_xll.SUBNM("Health Care Solution:Departments HC","Default","General")</f>
        <v>General</v>
      </c>
      <c r="D15" s="37" t="str">
        <f ca="1">_xll.SUBNM("Health Care Solution:Versions HC","","Forecast")</f>
        <v>Forecast</v>
      </c>
    </row>
    <row r="18" spans="1:20" x14ac:dyDescent="0.25">
      <c r="D18" s="1" t="s">
        <v>2</v>
      </c>
      <c r="E18" s="1" t="s">
        <v>3</v>
      </c>
      <c r="F18" s="1" t="s">
        <v>4</v>
      </c>
      <c r="G18" s="1" t="s">
        <v>5</v>
      </c>
      <c r="H18" s="1" t="s">
        <v>6</v>
      </c>
      <c r="I18" s="1" t="s">
        <v>7</v>
      </c>
      <c r="J18" s="1" t="s">
        <v>8</v>
      </c>
      <c r="K18" s="1" t="s">
        <v>9</v>
      </c>
      <c r="L18" s="1" t="s">
        <v>10</v>
      </c>
      <c r="M18" s="1" t="s">
        <v>11</v>
      </c>
      <c r="N18" s="1" t="s">
        <v>12</v>
      </c>
      <c r="O18" s="1" t="s">
        <v>13</v>
      </c>
      <c r="P18" s="1" t="s">
        <v>14</v>
      </c>
      <c r="Q18" s="1" t="s">
        <v>15</v>
      </c>
      <c r="R18" s="1" t="s">
        <v>16</v>
      </c>
      <c r="S18" s="1" t="s">
        <v>17</v>
      </c>
      <c r="T18" s="1" t="s">
        <v>18</v>
      </c>
    </row>
    <row r="19" spans="1:20" x14ac:dyDescent="0.25">
      <c r="A19" t="str">
        <f ca="1">IF(_xll.TM1RPTELISCONSOLIDATED($C$19,$C19),IF(_xll.TM1RPTELLEV($C$19,$C19)&lt;=3,_xll.TM1RPTELLEV($C$19,$C19),"D"),"N")</f>
        <v>N</v>
      </c>
      <c r="C19" s="11" t="str">
        <f ca="1">_xll.TM1RPTROW($C$9,"Health Care Solution:Revenue HC","Patient Services Revenue")</f>
        <v>Flag</v>
      </c>
      <c r="D19" s="12" t="str">
        <f ca="1">_xll.DBRW($C$9,$C$15,$C19,D$18,$D$15)</f>
        <v>Forecast</v>
      </c>
      <c r="E19" s="12" t="str">
        <f ca="1">_xll.DBRW($C$9,$C$15,$C19,E$18,$D$15)</f>
        <v>Forecast</v>
      </c>
      <c r="F19" s="12" t="str">
        <f ca="1">_xll.DBRW($C$9,$C$15,$C19,F$18,$D$15)</f>
        <v>Forecast</v>
      </c>
      <c r="G19" s="12" t="str">
        <f ca="1">_xll.DBRW($C$9,$C$15,$C19,G$18,$D$15)</f>
        <v/>
      </c>
      <c r="H19" s="12" t="str">
        <f ca="1">_xll.DBRW($C$9,$C$15,$C19,H$18,$D$15)</f>
        <v/>
      </c>
      <c r="I19" s="12" t="str">
        <f ca="1">_xll.DBRW($C$9,$C$15,$C19,I$18,$D$15)</f>
        <v/>
      </c>
      <c r="J19" s="12" t="str">
        <f ca="1">_xll.DBRW($C$9,$C$15,$C19,J$18,$D$15)</f>
        <v/>
      </c>
      <c r="K19" s="12" t="str">
        <f ca="1">_xll.DBRW($C$9,$C$15,$C19,K$18,$D$15)</f>
        <v/>
      </c>
      <c r="L19" s="12" t="str">
        <f ca="1">_xll.DBRW($C$9,$C$15,$C19,L$18,$D$15)</f>
        <v/>
      </c>
      <c r="M19" s="12" t="str">
        <f ca="1">_xll.DBRW($C$9,$C$15,$C19,M$18,$D$15)</f>
        <v/>
      </c>
      <c r="N19" s="12" t="str">
        <f ca="1">_xll.DBRW($C$9,$C$15,$C19,N$18,$D$15)</f>
        <v/>
      </c>
      <c r="O19" s="12" t="str">
        <f ca="1">_xll.DBRW($C$9,$C$15,$C19,O$18,$D$15)</f>
        <v/>
      </c>
      <c r="P19" s="12" t="str">
        <f ca="1">_xll.DBRW($C$9,$C$15,$C19,P$18,$D$15)</f>
        <v/>
      </c>
      <c r="Q19" s="12" t="str">
        <f ca="1">_xll.DBRW($C$9,$C$15,$C19,Q$18,$D$15)</f>
        <v/>
      </c>
      <c r="R19" s="12" t="str">
        <f ca="1">_xll.DBRW($C$9,$C$15,$C19,R$18,$D$15)</f>
        <v/>
      </c>
      <c r="S19" s="12" t="str">
        <f ca="1">_xll.DBRW($C$9,$C$15,$C19,S$18,$D$15)</f>
        <v/>
      </c>
      <c r="T19" s="13" t="str">
        <f ca="1">_xll.DBRW($C$9,$C$15,$C19,T$18,$D$15)</f>
        <v/>
      </c>
    </row>
    <row r="20" spans="1:20" x14ac:dyDescent="0.25">
      <c r="A20" t="str">
        <f ca="1">IF(_xll.TM1RPTELISCONSOLIDATED($C$19,$C20),IF(_xll.TM1RPTELLEV($C$19,$C20)&lt;=3,_xll.TM1RPTELLEV($C$19,$C20),"D"),"N")</f>
        <v>N</v>
      </c>
      <c r="C20" s="11" t="s">
        <v>72</v>
      </c>
      <c r="D20" s="12" t="str">
        <f ca="1">_xll.DBRW($C$9,$C$15,$C20,D$18,$D$15)</f>
        <v/>
      </c>
      <c r="E20" s="12" t="str">
        <f ca="1">_xll.DBRW($C$9,$C$15,$C20,E$18,$D$15)</f>
        <v/>
      </c>
      <c r="F20" s="12" t="str">
        <f ca="1">_xll.DBRW($C$9,$C$15,$C20,F$18,$D$15)</f>
        <v/>
      </c>
      <c r="G20" s="12" t="str">
        <f ca="1">_xll.DBRW($C$9,$C$15,$C20,G$18,$D$15)</f>
        <v/>
      </c>
      <c r="H20" s="12" t="str">
        <f ca="1">_xll.DBRW($C$9,$C$15,$C20,H$18,$D$15)</f>
        <v/>
      </c>
      <c r="I20" s="12" t="str">
        <f ca="1">_xll.DBRW($C$9,$C$15,$C20,I$18,$D$15)</f>
        <v/>
      </c>
      <c r="J20" s="12" t="str">
        <f ca="1">_xll.DBRW($C$9,$C$15,$C20,J$18,$D$15)</f>
        <v/>
      </c>
      <c r="K20" s="12" t="str">
        <f ca="1">_xll.DBRW($C$9,$C$15,$C20,K$18,$D$15)</f>
        <v/>
      </c>
      <c r="L20" s="12" t="str">
        <f ca="1">_xll.DBRW($C$9,$C$15,$C20,L$18,$D$15)</f>
        <v/>
      </c>
      <c r="M20" s="12" t="str">
        <f ca="1">_xll.DBRW($C$9,$C$15,$C20,M$18,$D$15)</f>
        <v/>
      </c>
      <c r="N20" s="12" t="str">
        <f ca="1">_xll.DBRW($C$9,$C$15,$C20,N$18,$D$15)</f>
        <v/>
      </c>
      <c r="O20" s="12" t="str">
        <f ca="1">_xll.DBRW($C$9,$C$15,$C20,O$18,$D$15)</f>
        <v/>
      </c>
      <c r="P20" s="12" t="str">
        <f ca="1">_xll.DBRW($C$9,$C$15,$C20,P$18,$D$15)</f>
        <v/>
      </c>
      <c r="Q20" s="12" t="str">
        <f ca="1">_xll.DBRW($C$9,$C$15,$C20,Q$18,$D$15)</f>
        <v/>
      </c>
      <c r="R20" s="12" t="str">
        <f ca="1">_xll.DBRW($C$9,$C$15,$C20,R$18,$D$15)</f>
        <v/>
      </c>
      <c r="S20" s="12" t="str">
        <f ca="1">_xll.DBRW($C$9,$C$15,$C20,S$18,$D$15)</f>
        <v/>
      </c>
      <c r="T20" s="13" t="str">
        <f ca="1">_xll.DBRW($C$9,$C$15,$C20,T$18,$D$15)</f>
        <v/>
      </c>
    </row>
    <row r="21" spans="1:20" x14ac:dyDescent="0.25">
      <c r="A21" t="str">
        <f ca="1">IF(_xll.TM1RPTELISCONSOLIDATED($C$19,$C21),IF(_xll.TM1RPTELLEV($C$19,$C21)&lt;=3,_xll.TM1RPTELLEV($C$19,$C21),"D"),"N")</f>
        <v>N</v>
      </c>
      <c r="C21" s="11" t="s">
        <v>73</v>
      </c>
      <c r="D21" s="12">
        <f ca="1">_xll.DBRW($C$9,$C$15,$C21,D$18,$D$15)</f>
        <v>100</v>
      </c>
      <c r="E21" s="12">
        <f ca="1">_xll.DBRW($C$9,$C$15,$C21,E$18,$D$15)</f>
        <v>100</v>
      </c>
      <c r="F21" s="12">
        <f ca="1">_xll.DBRW($C$9,$C$15,$C21,F$18,$D$15)</f>
        <v>100</v>
      </c>
      <c r="G21" s="12">
        <f ca="1">_xll.DBRW($C$9,$C$15,$C21,G$18,$D$15)</f>
        <v>300</v>
      </c>
      <c r="H21" s="12">
        <f ca="1">_xll.DBRW($C$9,$C$15,$C21,H$18,$D$15)</f>
        <v>100</v>
      </c>
      <c r="I21" s="12">
        <f ca="1">_xll.DBRW($C$9,$C$15,$C21,I$18,$D$15)</f>
        <v>100</v>
      </c>
      <c r="J21" s="12">
        <f ca="1">_xll.DBRW($C$9,$C$15,$C21,J$18,$D$15)</f>
        <v>100</v>
      </c>
      <c r="K21" s="12">
        <f ca="1">_xll.DBRW($C$9,$C$15,$C21,K$18,$D$15)</f>
        <v>300</v>
      </c>
      <c r="L21" s="12">
        <f ca="1">_xll.DBRW($C$9,$C$15,$C21,L$18,$D$15)</f>
        <v>100</v>
      </c>
      <c r="M21" s="12">
        <f ca="1">_xll.DBRW($C$9,$C$15,$C21,M$18,$D$15)</f>
        <v>100</v>
      </c>
      <c r="N21" s="12">
        <f ca="1">_xll.DBRW($C$9,$C$15,$C21,N$18,$D$15)</f>
        <v>100</v>
      </c>
      <c r="O21" s="12">
        <f ca="1">_xll.DBRW($C$9,$C$15,$C21,O$18,$D$15)</f>
        <v>300</v>
      </c>
      <c r="P21" s="12">
        <f ca="1">_xll.DBRW($C$9,$C$15,$C21,P$18,$D$15)</f>
        <v>100</v>
      </c>
      <c r="Q21" s="12">
        <f ca="1">_xll.DBRW($C$9,$C$15,$C21,Q$18,$D$15)</f>
        <v>100</v>
      </c>
      <c r="R21" s="12">
        <f ca="1">_xll.DBRW($C$9,$C$15,$C21,R$18,$D$15)</f>
        <v>100</v>
      </c>
      <c r="S21" s="12">
        <f ca="1">_xll.DBRW($C$9,$C$15,$C21,S$18,$D$15)</f>
        <v>300</v>
      </c>
      <c r="T21" s="13">
        <f ca="1">_xll.DBRW($C$9,$C$15,$C21,T$18,$D$15)</f>
        <v>1200</v>
      </c>
    </row>
    <row r="22" spans="1:20" x14ac:dyDescent="0.25">
      <c r="A22" t="str">
        <f ca="1">IF(_xll.TM1RPTELISCONSOLIDATED($C$19,$C22),IF(_xll.TM1RPTELLEV($C$19,$C22)&lt;=3,_xll.TM1RPTELLEV($C$19,$C22),"D"),"N")</f>
        <v>N</v>
      </c>
      <c r="C22" s="11" t="s">
        <v>74</v>
      </c>
      <c r="D22" s="12">
        <f ca="1">_xll.DBRW($C$9,$C$15,$C22,D$18,$D$15)</f>
        <v>31</v>
      </c>
      <c r="E22" s="12">
        <f ca="1">_xll.DBRW($C$9,$C$15,$C22,E$18,$D$15)</f>
        <v>28</v>
      </c>
      <c r="F22" s="12">
        <f ca="1">_xll.DBRW($C$9,$C$15,$C22,F$18,$D$15)</f>
        <v>31</v>
      </c>
      <c r="G22" s="12">
        <f ca="1">_xll.DBRW($C$9,$C$15,$C22,G$18,$D$15)</f>
        <v>90</v>
      </c>
      <c r="H22" s="12">
        <f ca="1">_xll.DBRW($C$9,$C$15,$C22,H$18,$D$15)</f>
        <v>30</v>
      </c>
      <c r="I22" s="12">
        <f ca="1">_xll.DBRW($C$9,$C$15,$C22,I$18,$D$15)</f>
        <v>31</v>
      </c>
      <c r="J22" s="12">
        <f ca="1">_xll.DBRW($C$9,$C$15,$C22,J$18,$D$15)</f>
        <v>30</v>
      </c>
      <c r="K22" s="12">
        <f ca="1">_xll.DBRW($C$9,$C$15,$C22,K$18,$D$15)</f>
        <v>91</v>
      </c>
      <c r="L22" s="12">
        <f ca="1">_xll.DBRW($C$9,$C$15,$C22,L$18,$D$15)</f>
        <v>31</v>
      </c>
      <c r="M22" s="12">
        <f ca="1">_xll.DBRW($C$9,$C$15,$C22,M$18,$D$15)</f>
        <v>31</v>
      </c>
      <c r="N22" s="12">
        <f ca="1">_xll.DBRW($C$9,$C$15,$C22,N$18,$D$15)</f>
        <v>30</v>
      </c>
      <c r="O22" s="12">
        <f ca="1">_xll.DBRW($C$9,$C$15,$C22,O$18,$D$15)</f>
        <v>92</v>
      </c>
      <c r="P22" s="12">
        <f ca="1">_xll.DBRW($C$9,$C$15,$C22,P$18,$D$15)</f>
        <v>31</v>
      </c>
      <c r="Q22" s="12">
        <f ca="1">_xll.DBRW($C$9,$C$15,$C22,Q$18,$D$15)</f>
        <v>30</v>
      </c>
      <c r="R22" s="12">
        <f ca="1">_xll.DBRW($C$9,$C$15,$C22,R$18,$D$15)</f>
        <v>31</v>
      </c>
      <c r="S22" s="12">
        <f ca="1">_xll.DBRW($C$9,$C$15,$C22,S$18,$D$15)</f>
        <v>92</v>
      </c>
      <c r="T22" s="13">
        <f ca="1">_xll.DBRW($C$9,$C$15,$C22,T$18,$D$15)</f>
        <v>365</v>
      </c>
    </row>
    <row r="23" spans="1:20" x14ac:dyDescent="0.25">
      <c r="A23" t="str">
        <f ca="1">IF(_xll.TM1RPTELISCONSOLIDATED($C$19,$C23),IF(_xll.TM1RPTELLEV($C$19,$C23)&lt;=3,_xll.TM1RPTELLEV($C$19,$C23),"D"),"N")</f>
        <v>N</v>
      </c>
      <c r="C23" s="11" t="s">
        <v>75</v>
      </c>
      <c r="D23" s="12">
        <f ca="1">_xll.DBRW($C$9,$C$15,$C23,D$18,$D$15)</f>
        <v>0.6</v>
      </c>
      <c r="E23" s="12">
        <f ca="1">_xll.DBRW($C$9,$C$15,$C23,E$18,$D$15)</f>
        <v>0.7</v>
      </c>
      <c r="F23" s="12">
        <f ca="1">_xll.DBRW($C$9,$C$15,$C23,F$18,$D$15)</f>
        <v>0.7</v>
      </c>
      <c r="G23" s="12">
        <f ca="1">_xll.DBRW($C$9,$C$15,$C23,G$18,$D$15)</f>
        <v>0.66666666666666663</v>
      </c>
      <c r="H23" s="12">
        <f ca="1">_xll.DBRW($C$9,$C$15,$C23,H$18,$D$15)</f>
        <v>0.7</v>
      </c>
      <c r="I23" s="12">
        <f ca="1">_xll.DBRW($C$9,$C$15,$C23,I$18,$D$15)</f>
        <v>0.7</v>
      </c>
      <c r="J23" s="12">
        <f ca="1">_xll.DBRW($C$9,$C$15,$C23,J$18,$D$15)</f>
        <v>0.7</v>
      </c>
      <c r="K23" s="12">
        <f ca="1">_xll.DBRW($C$9,$C$15,$C23,K$18,$D$15)</f>
        <v>0.69999999999999984</v>
      </c>
      <c r="L23" s="12">
        <f ca="1">_xll.DBRW($C$9,$C$15,$C23,L$18,$D$15)</f>
        <v>0.7</v>
      </c>
      <c r="M23" s="12">
        <f ca="1">_xll.DBRW($C$9,$C$15,$C23,M$18,$D$15)</f>
        <v>0.7</v>
      </c>
      <c r="N23" s="12">
        <f ca="1">_xll.DBRW($C$9,$C$15,$C23,N$18,$D$15)</f>
        <v>0.7</v>
      </c>
      <c r="O23" s="12">
        <f ca="1">_xll.DBRW($C$9,$C$15,$C23,O$18,$D$15)</f>
        <v>0.69999999999999984</v>
      </c>
      <c r="P23" s="12">
        <f ca="1">_xll.DBRW($C$9,$C$15,$C23,P$18,$D$15)</f>
        <v>0</v>
      </c>
      <c r="Q23" s="12">
        <f ca="1">_xll.DBRW($C$9,$C$15,$C23,Q$18,$D$15)</f>
        <v>0.7</v>
      </c>
      <c r="R23" s="12">
        <f ca="1">_xll.DBRW($C$9,$C$15,$C23,R$18,$D$15)</f>
        <v>0</v>
      </c>
      <c r="S23" s="12">
        <f ca="1">_xll.DBRW($C$9,$C$15,$C23,S$18,$D$15)</f>
        <v>0.23333333333333331</v>
      </c>
      <c r="T23" s="13">
        <f ca="1">_xll.DBRW($C$9,$C$15,$C23,T$18,$D$15)</f>
        <v>0.57500000000000007</v>
      </c>
    </row>
    <row r="24" spans="1:20" x14ac:dyDescent="0.25">
      <c r="A24" t="str">
        <f ca="1">IF(_xll.TM1RPTELISCONSOLIDATED($C$19,$C24),IF(_xll.TM1RPTELLEV($C$19,$C24)&lt;=3,_xll.TM1RPTELLEV($C$19,$C24),"D"),"N")</f>
        <v>N</v>
      </c>
      <c r="C24" s="11" t="s">
        <v>76</v>
      </c>
      <c r="D24" s="12">
        <f ca="1">_xll.DBRW($C$9,$C$15,$C24,D$18,$D$15)</f>
        <v>0.4</v>
      </c>
      <c r="E24" s="12">
        <f ca="1">_xll.DBRW($C$9,$C$15,$C24,E$18,$D$15)</f>
        <v>0.3</v>
      </c>
      <c r="F24" s="12">
        <f ca="1">_xll.DBRW($C$9,$C$15,$C24,F$18,$D$15)</f>
        <v>0.3</v>
      </c>
      <c r="G24" s="12">
        <f ca="1">_xll.DBRW($C$9,$C$15,$C24,G$18,$D$15)</f>
        <v>0.33333333333333331</v>
      </c>
      <c r="H24" s="12">
        <f ca="1">_xll.DBRW($C$9,$C$15,$C24,H$18,$D$15)</f>
        <v>0.3</v>
      </c>
      <c r="I24" s="12">
        <f ca="1">_xll.DBRW($C$9,$C$15,$C24,I$18,$D$15)</f>
        <v>0.3</v>
      </c>
      <c r="J24" s="12">
        <f ca="1">_xll.DBRW($C$9,$C$15,$C24,J$18,$D$15)</f>
        <v>0.3</v>
      </c>
      <c r="K24" s="12">
        <f ca="1">_xll.DBRW($C$9,$C$15,$C24,K$18,$D$15)</f>
        <v>0.3</v>
      </c>
      <c r="L24" s="12">
        <f ca="1">_xll.DBRW($C$9,$C$15,$C24,L$18,$D$15)</f>
        <v>0.3</v>
      </c>
      <c r="M24" s="12">
        <f ca="1">_xll.DBRW($C$9,$C$15,$C24,M$18,$D$15)</f>
        <v>0.3</v>
      </c>
      <c r="N24" s="12">
        <f ca="1">_xll.DBRW($C$9,$C$15,$C24,N$18,$D$15)</f>
        <v>0.3</v>
      </c>
      <c r="O24" s="12">
        <f ca="1">_xll.DBRW($C$9,$C$15,$C24,O$18,$D$15)</f>
        <v>0.3</v>
      </c>
      <c r="P24" s="12">
        <f ca="1">_xll.DBRW($C$9,$C$15,$C24,P$18,$D$15)</f>
        <v>0.3</v>
      </c>
      <c r="Q24" s="12">
        <f ca="1">_xll.DBRW($C$9,$C$15,$C24,Q$18,$D$15)</f>
        <v>0.3</v>
      </c>
      <c r="R24" s="12">
        <f ca="1">_xll.DBRW($C$9,$C$15,$C24,R$18,$D$15)</f>
        <v>0.3</v>
      </c>
      <c r="S24" s="12">
        <f ca="1">_xll.DBRW($C$9,$C$15,$C24,S$18,$D$15)</f>
        <v>0.3</v>
      </c>
      <c r="T24" s="13">
        <f ca="1">_xll.DBRW($C$9,$C$15,$C24,T$18,$D$15)</f>
        <v>0.30833333333333329</v>
      </c>
    </row>
    <row r="25" spans="1:20" x14ac:dyDescent="0.25">
      <c r="A25" t="str">
        <f ca="1">IF(_xll.TM1RPTELISCONSOLIDATED($C$19,$C25),IF(_xll.TM1RPTELLEV($C$19,$C25)&lt;=3,_xll.TM1RPTELLEV($C$19,$C25),"D"),"N")</f>
        <v>N</v>
      </c>
      <c r="C25" s="11" t="s">
        <v>77</v>
      </c>
      <c r="D25" s="12">
        <f ca="1">_xll.DBRW($C$9,$C$15,$C25,D$18,$D$15)</f>
        <v>1116000</v>
      </c>
      <c r="E25" s="12">
        <f ca="1">_xll.DBRW($C$9,$C$15,$C25,E$18,$D$15)</f>
        <v>1175999.9999999998</v>
      </c>
      <c r="F25" s="12">
        <f ca="1">_xll.DBRW($C$9,$C$15,$C25,F$18,$D$15)</f>
        <v>1302000</v>
      </c>
      <c r="G25" s="12">
        <f ca="1">_xll.DBRW($C$9,$C$15,$C25,G$18,$D$15)</f>
        <v>3594000</v>
      </c>
      <c r="H25" s="12">
        <f ca="1">_xll.DBRW($C$9,$C$15,$C25,H$18,$D$15)</f>
        <v>1260000</v>
      </c>
      <c r="I25" s="12">
        <f ca="1">_xll.DBRW($C$9,$C$15,$C25,I$18,$D$15)</f>
        <v>1302000</v>
      </c>
      <c r="J25" s="12">
        <f ca="1">_xll.DBRW($C$9,$C$15,$C25,J$18,$D$15)</f>
        <v>1260000</v>
      </c>
      <c r="K25" s="12">
        <f ca="1">_xll.DBRW($C$9,$C$15,$C25,K$18,$D$15)</f>
        <v>3822000</v>
      </c>
      <c r="L25" s="12">
        <f ca="1">_xll.DBRW($C$9,$C$15,$C25,L$18,$D$15)</f>
        <v>1302000</v>
      </c>
      <c r="M25" s="12">
        <f ca="1">_xll.DBRW($C$9,$C$15,$C25,M$18,$D$15)</f>
        <v>1302000</v>
      </c>
      <c r="N25" s="12">
        <f ca="1">_xll.DBRW($C$9,$C$15,$C25,N$18,$D$15)</f>
        <v>1260000</v>
      </c>
      <c r="O25" s="12">
        <f ca="1">_xll.DBRW($C$9,$C$15,$C25,O$18,$D$15)</f>
        <v>3864000</v>
      </c>
      <c r="P25" s="12">
        <f ca="1">_xll.DBRW($C$9,$C$15,$C25,P$18,$D$15)</f>
        <v>0</v>
      </c>
      <c r="Q25" s="12">
        <f ca="1">_xll.DBRW($C$9,$C$15,$C25,Q$18,$D$15)</f>
        <v>1260000</v>
      </c>
      <c r="R25" s="12">
        <f ca="1">_xll.DBRW($C$9,$C$15,$C25,R$18,$D$15)</f>
        <v>0</v>
      </c>
      <c r="S25" s="12">
        <f ca="1">_xll.DBRW($C$9,$C$15,$C25,S$18,$D$15)</f>
        <v>1260000</v>
      </c>
      <c r="T25" s="13">
        <f ca="1">_xll.DBRW($C$9,$C$15,$C25,T$18,$D$15)</f>
        <v>12540000</v>
      </c>
    </row>
    <row r="26" spans="1:20" x14ac:dyDescent="0.25">
      <c r="A26" t="str">
        <f ca="1">IF(_xll.TM1RPTELISCONSOLIDATED($C$19,$C26),IF(_xll.TM1RPTELLEV($C$19,$C26)&lt;=3,_xll.TM1RPTELLEV($C$19,$C26),"D"),"N")</f>
        <v>N</v>
      </c>
      <c r="C26" s="11" t="s">
        <v>78</v>
      </c>
      <c r="D26" s="12">
        <f ca="1">_xll.DBRW($C$9,$C$15,$C26,D$18,$D$15)</f>
        <v>930000</v>
      </c>
      <c r="E26" s="12">
        <f ca="1">_xll.DBRW($C$9,$C$15,$C26,E$18,$D$15)</f>
        <v>630000</v>
      </c>
      <c r="F26" s="12">
        <f ca="1">_xll.DBRW($C$9,$C$15,$C26,F$18,$D$15)</f>
        <v>697500</v>
      </c>
      <c r="G26" s="12">
        <f ca="1">_xll.DBRW($C$9,$C$15,$C26,G$18,$D$15)</f>
        <v>2257500</v>
      </c>
      <c r="H26" s="12">
        <f ca="1">_xll.DBRW($C$9,$C$15,$C26,H$18,$D$15)</f>
        <v>675000</v>
      </c>
      <c r="I26" s="12">
        <f ca="1">_xll.DBRW($C$9,$C$15,$C26,I$18,$D$15)</f>
        <v>697500</v>
      </c>
      <c r="J26" s="12">
        <f ca="1">_xll.DBRW($C$9,$C$15,$C26,J$18,$D$15)</f>
        <v>675000</v>
      </c>
      <c r="K26" s="12">
        <f ca="1">_xll.DBRW($C$9,$C$15,$C26,K$18,$D$15)</f>
        <v>2047500</v>
      </c>
      <c r="L26" s="12">
        <f ca="1">_xll.DBRW($C$9,$C$15,$C26,L$18,$D$15)</f>
        <v>697500</v>
      </c>
      <c r="M26" s="12">
        <f ca="1">_xll.DBRW($C$9,$C$15,$C26,M$18,$D$15)</f>
        <v>697500</v>
      </c>
      <c r="N26" s="12">
        <f ca="1">_xll.DBRW($C$9,$C$15,$C26,N$18,$D$15)</f>
        <v>675000</v>
      </c>
      <c r="O26" s="12">
        <f ca="1">_xll.DBRW($C$9,$C$15,$C26,O$18,$D$15)</f>
        <v>2070000</v>
      </c>
      <c r="P26" s="12">
        <f ca="1">_xll.DBRW($C$9,$C$15,$C26,P$18,$D$15)</f>
        <v>465000</v>
      </c>
      <c r="Q26" s="12">
        <f ca="1">_xll.DBRW($C$9,$C$15,$C26,Q$18,$D$15)</f>
        <v>450000</v>
      </c>
      <c r="R26" s="12">
        <f ca="1">_xll.DBRW($C$9,$C$15,$C26,R$18,$D$15)</f>
        <v>465000</v>
      </c>
      <c r="S26" s="12">
        <f ca="1">_xll.DBRW($C$9,$C$15,$C26,S$18,$D$15)</f>
        <v>1380000</v>
      </c>
      <c r="T26" s="13">
        <f ca="1">_xll.DBRW($C$9,$C$15,$C26,T$18,$D$15)</f>
        <v>7755000</v>
      </c>
    </row>
    <row r="27" spans="1:20" x14ac:dyDescent="0.25">
      <c r="A27" t="str">
        <f ca="1">IF(_xll.TM1RPTELISCONSOLIDATED($C$19,$C27),IF(_xll.TM1RPTELLEV($C$19,$C27)&lt;=3,_xll.TM1RPTELLEV($C$19,$C27),"D"),"N")</f>
        <v>N</v>
      </c>
      <c r="C27" s="11" t="s">
        <v>79</v>
      </c>
      <c r="D27" s="12">
        <f ca="1">_xll.DBRW($C$9,$C$15,$C27,D$18,$D$15)</f>
        <v>2046000</v>
      </c>
      <c r="E27" s="12">
        <f ca="1">_xll.DBRW($C$9,$C$15,$C27,E$18,$D$15)</f>
        <v>1805999.9999999998</v>
      </c>
      <c r="F27" s="12">
        <f ca="1">_xll.DBRW($C$9,$C$15,$C27,F$18,$D$15)</f>
        <v>1999500</v>
      </c>
      <c r="G27" s="12">
        <f ca="1">_xll.DBRW($C$9,$C$15,$C27,G$18,$D$15)</f>
        <v>5851500</v>
      </c>
      <c r="H27" s="12">
        <f ca="1">_xll.DBRW($C$9,$C$15,$C27,H$18,$D$15)</f>
        <v>1935000</v>
      </c>
      <c r="I27" s="12">
        <f ca="1">_xll.DBRW($C$9,$C$15,$C27,I$18,$D$15)</f>
        <v>1999500</v>
      </c>
      <c r="J27" s="12">
        <f ca="1">_xll.DBRW($C$9,$C$15,$C27,J$18,$D$15)</f>
        <v>1935000</v>
      </c>
      <c r="K27" s="12">
        <f ca="1">_xll.DBRW($C$9,$C$15,$C27,K$18,$D$15)</f>
        <v>5869500</v>
      </c>
      <c r="L27" s="12">
        <f ca="1">_xll.DBRW($C$9,$C$15,$C27,L$18,$D$15)</f>
        <v>1999500</v>
      </c>
      <c r="M27" s="12">
        <f ca="1">_xll.DBRW($C$9,$C$15,$C27,M$18,$D$15)</f>
        <v>1999500</v>
      </c>
      <c r="N27" s="12">
        <f ca="1">_xll.DBRW($C$9,$C$15,$C27,N$18,$D$15)</f>
        <v>1935000</v>
      </c>
      <c r="O27" s="12">
        <f ca="1">_xll.DBRW($C$9,$C$15,$C27,O$18,$D$15)</f>
        <v>5934000</v>
      </c>
      <c r="P27" s="12">
        <f ca="1">_xll.DBRW($C$9,$C$15,$C27,P$18,$D$15)</f>
        <v>465000</v>
      </c>
      <c r="Q27" s="12">
        <f ca="1">_xll.DBRW($C$9,$C$15,$C27,Q$18,$D$15)</f>
        <v>1710000</v>
      </c>
      <c r="R27" s="12">
        <f ca="1">_xll.DBRW($C$9,$C$15,$C27,R$18,$D$15)</f>
        <v>465000</v>
      </c>
      <c r="S27" s="12">
        <f ca="1">_xll.DBRW($C$9,$C$15,$C27,S$18,$D$15)</f>
        <v>2640000</v>
      </c>
      <c r="T27" s="13">
        <f ca="1">_xll.DBRW($C$9,$C$15,$C27,T$18,$D$15)</f>
        <v>20295000</v>
      </c>
    </row>
    <row r="28" spans="1:20" x14ac:dyDescent="0.25">
      <c r="A28" t="str">
        <f ca="1">IF(_xll.TM1RPTELISCONSOLIDATED($C$19,$C28),IF(_xll.TM1RPTELLEV($C$19,$C28)&lt;=3,_xll.TM1RPTELLEV($C$19,$C28),"D"),"N")</f>
        <v>N</v>
      </c>
      <c r="C28" s="11" t="s">
        <v>80</v>
      </c>
      <c r="D28" s="12">
        <f ca="1">_xll.DBRW($C$9,$C$15,$C28,D$18,$D$15)</f>
        <v>500</v>
      </c>
      <c r="E28" s="12">
        <f ca="1">_xll.DBRW($C$9,$C$15,$C28,E$18,$D$15)</f>
        <v>500</v>
      </c>
      <c r="F28" s="12">
        <f ca="1">_xll.DBRW($C$9,$C$15,$C28,F$18,$D$15)</f>
        <v>500</v>
      </c>
      <c r="G28" s="12">
        <f ca="1">_xll.DBRW($C$9,$C$15,$C28,G$18,$D$15)</f>
        <v>1500</v>
      </c>
      <c r="H28" s="12">
        <f ca="1">_xll.DBRW($C$9,$C$15,$C28,H$18,$D$15)</f>
        <v>500</v>
      </c>
      <c r="I28" s="12">
        <f ca="1">_xll.DBRW($C$9,$C$15,$C28,I$18,$D$15)</f>
        <v>500</v>
      </c>
      <c r="J28" s="12">
        <f ca="1">_xll.DBRW($C$9,$C$15,$C28,J$18,$D$15)</f>
        <v>500</v>
      </c>
      <c r="K28" s="12">
        <f ca="1">_xll.DBRW($C$9,$C$15,$C28,K$18,$D$15)</f>
        <v>1500</v>
      </c>
      <c r="L28" s="12">
        <f ca="1">_xll.DBRW($C$9,$C$15,$C28,L$18,$D$15)</f>
        <v>500</v>
      </c>
      <c r="M28" s="12">
        <f ca="1">_xll.DBRW($C$9,$C$15,$C28,M$18,$D$15)</f>
        <v>500</v>
      </c>
      <c r="N28" s="12">
        <f ca="1">_xll.DBRW($C$9,$C$15,$C28,N$18,$D$15)</f>
        <v>500</v>
      </c>
      <c r="O28" s="12">
        <f ca="1">_xll.DBRW($C$9,$C$15,$C28,O$18,$D$15)</f>
        <v>1500</v>
      </c>
      <c r="P28" s="12">
        <f ca="1">_xll.DBRW($C$9,$C$15,$C28,P$18,$D$15)</f>
        <v>500</v>
      </c>
      <c r="Q28" s="12">
        <f ca="1">_xll.DBRW($C$9,$C$15,$C28,Q$18,$D$15)</f>
        <v>500</v>
      </c>
      <c r="R28" s="12">
        <f ca="1">_xll.DBRW($C$9,$C$15,$C28,R$18,$D$15)</f>
        <v>500</v>
      </c>
      <c r="S28" s="12">
        <f ca="1">_xll.DBRW($C$9,$C$15,$C28,S$18,$D$15)</f>
        <v>1500</v>
      </c>
      <c r="T28" s="13">
        <f ca="1">_xll.DBRW($C$9,$C$15,$C28,T$18,$D$15)</f>
        <v>6000</v>
      </c>
    </row>
    <row r="29" spans="1:20" x14ac:dyDescent="0.25">
      <c r="A29" t="str">
        <f ca="1">IF(_xll.TM1RPTELISCONSOLIDATED($C$19,$C29),IF(_xll.TM1RPTELLEV($C$19,$C29)&lt;=3,_xll.TM1RPTELLEV($C$19,$C29),"D"),"N")</f>
        <v>N</v>
      </c>
      <c r="C29" s="11" t="s">
        <v>81</v>
      </c>
      <c r="D29" s="12">
        <f ca="1">_xll.DBRW($C$9,$C$15,$C29,D$18,$D$15)</f>
        <v>2046500</v>
      </c>
      <c r="E29" s="12">
        <f ca="1">_xll.DBRW($C$9,$C$15,$C29,E$18,$D$15)</f>
        <v>1806499.9999999998</v>
      </c>
      <c r="F29" s="12">
        <f ca="1">_xll.DBRW($C$9,$C$15,$C29,F$18,$D$15)</f>
        <v>2000000</v>
      </c>
      <c r="G29" s="12">
        <f ca="1">_xll.DBRW($C$9,$C$15,$C29,G$18,$D$15)</f>
        <v>5853000</v>
      </c>
      <c r="H29" s="12">
        <f ca="1">_xll.DBRW($C$9,$C$15,$C29,H$18,$D$15)</f>
        <v>1935500</v>
      </c>
      <c r="I29" s="12">
        <f ca="1">_xll.DBRW($C$9,$C$15,$C29,I$18,$D$15)</f>
        <v>2000000</v>
      </c>
      <c r="J29" s="12">
        <f ca="1">_xll.DBRW($C$9,$C$15,$C29,J$18,$D$15)</f>
        <v>1935500</v>
      </c>
      <c r="K29" s="12">
        <f ca="1">_xll.DBRW($C$9,$C$15,$C29,K$18,$D$15)</f>
        <v>5871000</v>
      </c>
      <c r="L29" s="12">
        <f ca="1">_xll.DBRW($C$9,$C$15,$C29,L$18,$D$15)</f>
        <v>2000000</v>
      </c>
      <c r="M29" s="12">
        <f ca="1">_xll.DBRW($C$9,$C$15,$C29,M$18,$D$15)</f>
        <v>2000000</v>
      </c>
      <c r="N29" s="12">
        <f ca="1">_xll.DBRW($C$9,$C$15,$C29,N$18,$D$15)</f>
        <v>1935500</v>
      </c>
      <c r="O29" s="12">
        <f ca="1">_xll.DBRW($C$9,$C$15,$C29,O$18,$D$15)</f>
        <v>5935500</v>
      </c>
      <c r="P29" s="12">
        <f ca="1">_xll.DBRW($C$9,$C$15,$C29,P$18,$D$15)</f>
        <v>465500</v>
      </c>
      <c r="Q29" s="12">
        <f ca="1">_xll.DBRW($C$9,$C$15,$C29,Q$18,$D$15)</f>
        <v>1710500</v>
      </c>
      <c r="R29" s="12">
        <f ca="1">_xll.DBRW($C$9,$C$15,$C29,R$18,$D$15)</f>
        <v>465500</v>
      </c>
      <c r="S29" s="12">
        <f ca="1">_xll.DBRW($C$9,$C$15,$C29,S$18,$D$15)</f>
        <v>2641500</v>
      </c>
      <c r="T29" s="13">
        <f ca="1">_xll.DBRW($C$9,$C$15,$C29,T$18,$D$15)</f>
        <v>20301000</v>
      </c>
    </row>
    <row r="30" spans="1:20" x14ac:dyDescent="0.25">
      <c r="A30" t="str">
        <f ca="1">IF(_xll.TM1RPTELISCONSOLIDATED($C$19,$C30),IF(_xll.TM1RPTELLEV($C$19,$C30)&lt;=3,_xll.TM1RPTELLEV($C$19,$C30),"D"),"N")</f>
        <v>N</v>
      </c>
      <c r="C30" s="11" t="s">
        <v>82</v>
      </c>
      <c r="D30" s="12" t="str">
        <f ca="1">_xll.DBRW($C$9,$C$15,$C30,D$18,$D$15)</f>
        <v/>
      </c>
      <c r="E30" s="12" t="str">
        <f ca="1">_xll.DBRW($C$9,$C$15,$C30,E$18,$D$15)</f>
        <v/>
      </c>
      <c r="F30" s="12" t="str">
        <f ca="1">_xll.DBRW($C$9,$C$15,$C30,F$18,$D$15)</f>
        <v/>
      </c>
      <c r="G30" s="12" t="str">
        <f ca="1">_xll.DBRW($C$9,$C$15,$C30,G$18,$D$15)</f>
        <v/>
      </c>
      <c r="H30" s="12" t="str">
        <f ca="1">_xll.DBRW($C$9,$C$15,$C30,H$18,$D$15)</f>
        <v/>
      </c>
      <c r="I30" s="12" t="str">
        <f ca="1">_xll.DBRW($C$9,$C$15,$C30,I$18,$D$15)</f>
        <v/>
      </c>
      <c r="J30" s="12" t="str">
        <f ca="1">_xll.DBRW($C$9,$C$15,$C30,J$18,$D$15)</f>
        <v/>
      </c>
      <c r="K30" s="12" t="str">
        <f ca="1">_xll.DBRW($C$9,$C$15,$C30,K$18,$D$15)</f>
        <v/>
      </c>
      <c r="L30" s="12" t="str">
        <f ca="1">_xll.DBRW($C$9,$C$15,$C30,L$18,$D$15)</f>
        <v/>
      </c>
      <c r="M30" s="12" t="str">
        <f ca="1">_xll.DBRW($C$9,$C$15,$C30,M$18,$D$15)</f>
        <v/>
      </c>
      <c r="N30" s="12" t="str">
        <f ca="1">_xll.DBRW($C$9,$C$15,$C30,N$18,$D$15)</f>
        <v/>
      </c>
      <c r="O30" s="12" t="str">
        <f ca="1">_xll.DBRW($C$9,$C$15,$C30,O$18,$D$15)</f>
        <v/>
      </c>
      <c r="P30" s="12" t="str">
        <f ca="1">_xll.DBRW($C$9,$C$15,$C30,P$18,$D$15)</f>
        <v/>
      </c>
      <c r="Q30" s="12" t="str">
        <f ca="1">_xll.DBRW($C$9,$C$15,$C30,Q$18,$D$15)</f>
        <v/>
      </c>
      <c r="R30" s="12" t="str">
        <f ca="1">_xll.DBRW($C$9,$C$15,$C30,R$18,$D$15)</f>
        <v/>
      </c>
      <c r="S30" s="12" t="str">
        <f ca="1">_xll.DBRW($C$9,$C$15,$C30,S$18,$D$15)</f>
        <v/>
      </c>
      <c r="T30" s="13" t="str">
        <f ca="1">_xll.DBRW($C$9,$C$15,$C30,T$18,$D$15)</f>
        <v/>
      </c>
    </row>
    <row r="31" spans="1:20" x14ac:dyDescent="0.25">
      <c r="A31" t="str">
        <f ca="1">IF(_xll.TM1RPTELISCONSOLIDATED($C$19,$C31),IF(_xll.TM1RPTELLEV($C$19,$C31)&lt;=3,_xll.TM1RPTELLEV($C$19,$C31),"D"),"N")</f>
        <v>N</v>
      </c>
      <c r="C31" s="11" t="s">
        <v>83</v>
      </c>
      <c r="D31" s="12" t="str">
        <f ca="1">_xll.DBRW($C$9,$C$15,$C31,D$18,$D$15)</f>
        <v/>
      </c>
      <c r="E31" s="12" t="str">
        <f ca="1">_xll.DBRW($C$9,$C$15,$C31,E$18,$D$15)</f>
        <v/>
      </c>
      <c r="F31" s="12" t="str">
        <f ca="1">_xll.DBRW($C$9,$C$15,$C31,F$18,$D$15)</f>
        <v/>
      </c>
      <c r="G31" s="12" t="str">
        <f ca="1">_xll.DBRW($C$9,$C$15,$C31,G$18,$D$15)</f>
        <v/>
      </c>
      <c r="H31" s="12" t="str">
        <f ca="1">_xll.DBRW($C$9,$C$15,$C31,H$18,$D$15)</f>
        <v/>
      </c>
      <c r="I31" s="12" t="str">
        <f ca="1">_xll.DBRW($C$9,$C$15,$C31,I$18,$D$15)</f>
        <v/>
      </c>
      <c r="J31" s="12" t="str">
        <f ca="1">_xll.DBRW($C$9,$C$15,$C31,J$18,$D$15)</f>
        <v/>
      </c>
      <c r="K31" s="12" t="str">
        <f ca="1">_xll.DBRW($C$9,$C$15,$C31,K$18,$D$15)</f>
        <v/>
      </c>
      <c r="L31" s="12" t="str">
        <f ca="1">_xll.DBRW($C$9,$C$15,$C31,L$18,$D$15)</f>
        <v/>
      </c>
      <c r="M31" s="12" t="str">
        <f ca="1">_xll.DBRW($C$9,$C$15,$C31,M$18,$D$15)</f>
        <v/>
      </c>
      <c r="N31" s="12" t="str">
        <f ca="1">_xll.DBRW($C$9,$C$15,$C31,N$18,$D$15)</f>
        <v/>
      </c>
      <c r="O31" s="12" t="str">
        <f ca="1">_xll.DBRW($C$9,$C$15,$C31,O$18,$D$15)</f>
        <v/>
      </c>
      <c r="P31" s="12" t="str">
        <f ca="1">_xll.DBRW($C$9,$C$15,$C31,P$18,$D$15)</f>
        <v/>
      </c>
      <c r="Q31" s="12" t="str">
        <f ca="1">_xll.DBRW($C$9,$C$15,$C31,Q$18,$D$15)</f>
        <v/>
      </c>
      <c r="R31" s="12" t="str">
        <f ca="1">_xll.DBRW($C$9,$C$15,$C31,R$18,$D$15)</f>
        <v/>
      </c>
      <c r="S31" s="12" t="str">
        <f ca="1">_xll.DBRW($C$9,$C$15,$C31,S$18,$D$15)</f>
        <v/>
      </c>
      <c r="T31" s="13" t="str">
        <f ca="1">_xll.DBRW($C$9,$C$15,$C31,T$18,$D$15)</f>
        <v/>
      </c>
    </row>
    <row r="32" spans="1:20" x14ac:dyDescent="0.25">
      <c r="A32" t="str">
        <f ca="1">IF(_xll.TM1RPTELISCONSOLIDATED($C$19,$C32),IF(_xll.TM1RPTELLEV($C$19,$C32)&lt;=3,_xll.TM1RPTELLEV($C$19,$C32),"D"),"N")</f>
        <v>N</v>
      </c>
      <c r="C32" s="11" t="s">
        <v>84</v>
      </c>
      <c r="D32" s="12">
        <f ca="1">_xll.DBRW($C$9,$C$15,$C32,D$18,$D$15)</f>
        <v>0.9</v>
      </c>
      <c r="E32" s="12">
        <f ca="1">_xll.DBRW($C$9,$C$15,$C32,E$18,$D$15)</f>
        <v>0.9</v>
      </c>
      <c r="F32" s="12">
        <f ca="1">_xll.DBRW($C$9,$C$15,$C32,F$18,$D$15)</f>
        <v>0.9</v>
      </c>
      <c r="G32" s="12">
        <f ca="1">_xll.DBRW($C$9,$C$15,$C32,G$18,$D$15)</f>
        <v>0.9</v>
      </c>
      <c r="H32" s="12">
        <f ca="1">_xll.DBRW($C$9,$C$15,$C32,H$18,$D$15)</f>
        <v>0.9</v>
      </c>
      <c r="I32" s="12">
        <f ca="1">_xll.DBRW($C$9,$C$15,$C32,I$18,$D$15)</f>
        <v>0.9</v>
      </c>
      <c r="J32" s="12">
        <f ca="1">_xll.DBRW($C$9,$C$15,$C32,J$18,$D$15)</f>
        <v>0.9</v>
      </c>
      <c r="K32" s="12">
        <f ca="1">_xll.DBRW($C$9,$C$15,$C32,K$18,$D$15)</f>
        <v>0.9</v>
      </c>
      <c r="L32" s="12">
        <f ca="1">_xll.DBRW($C$9,$C$15,$C32,L$18,$D$15)</f>
        <v>0.9</v>
      </c>
      <c r="M32" s="12">
        <f ca="1">_xll.DBRW($C$9,$C$15,$C32,M$18,$D$15)</f>
        <v>0.9</v>
      </c>
      <c r="N32" s="12">
        <f ca="1">_xll.DBRW($C$9,$C$15,$C32,N$18,$D$15)</f>
        <v>0.9</v>
      </c>
      <c r="O32" s="12">
        <f ca="1">_xll.DBRW($C$9,$C$15,$C32,O$18,$D$15)</f>
        <v>0.9</v>
      </c>
      <c r="P32" s="12">
        <f ca="1">_xll.DBRW($C$9,$C$15,$C32,P$18,$D$15)</f>
        <v>0.9</v>
      </c>
      <c r="Q32" s="12">
        <f ca="1">_xll.DBRW($C$9,$C$15,$C32,Q$18,$D$15)</f>
        <v>0.9</v>
      </c>
      <c r="R32" s="12">
        <f ca="1">_xll.DBRW($C$9,$C$15,$C32,R$18,$D$15)</f>
        <v>0.9</v>
      </c>
      <c r="S32" s="12">
        <f ca="1">_xll.DBRW($C$9,$C$15,$C32,S$18,$D$15)</f>
        <v>0.9</v>
      </c>
      <c r="T32" s="13">
        <f ca="1">_xll.DBRW($C$9,$C$15,$C32,T$18,$D$15)</f>
        <v>0.90000000000000024</v>
      </c>
    </row>
    <row r="33" spans="1:20" x14ac:dyDescent="0.25">
      <c r="A33" t="str">
        <f ca="1">IF(_xll.TM1RPTELISCONSOLIDATED($C$19,$C33),IF(_xll.TM1RPTELLEV($C$19,$C33)&lt;=3,_xll.TM1RPTELLEV($C$19,$C33),"D"),"N")</f>
        <v>N</v>
      </c>
      <c r="C33" s="11" t="s">
        <v>85</v>
      </c>
      <c r="D33" s="12">
        <f ca="1">_xll.DBRW($C$9,$C$15,$C33,D$18,$D$15)</f>
        <v>0.05</v>
      </c>
      <c r="E33" s="12">
        <f ca="1">_xll.DBRW($C$9,$C$15,$C33,E$18,$D$15)</f>
        <v>0.05</v>
      </c>
      <c r="F33" s="12">
        <f ca="1">_xll.DBRW($C$9,$C$15,$C33,F$18,$D$15)</f>
        <v>0.05</v>
      </c>
      <c r="G33" s="12">
        <f ca="1">_xll.DBRW($C$9,$C$15,$C33,G$18,$D$15)</f>
        <v>5.000000000000001E-2</v>
      </c>
      <c r="H33" s="12">
        <f ca="1">_xll.DBRW($C$9,$C$15,$C33,H$18,$D$15)</f>
        <v>0.05</v>
      </c>
      <c r="I33" s="12">
        <f ca="1">_xll.DBRW($C$9,$C$15,$C33,I$18,$D$15)</f>
        <v>0.05</v>
      </c>
      <c r="J33" s="12">
        <f ca="1">_xll.DBRW($C$9,$C$15,$C33,J$18,$D$15)</f>
        <v>0.05</v>
      </c>
      <c r="K33" s="12">
        <f ca="1">_xll.DBRW($C$9,$C$15,$C33,K$18,$D$15)</f>
        <v>5.000000000000001E-2</v>
      </c>
      <c r="L33" s="12">
        <f ca="1">_xll.DBRW($C$9,$C$15,$C33,L$18,$D$15)</f>
        <v>0.05</v>
      </c>
      <c r="M33" s="12">
        <f ca="1">_xll.DBRW($C$9,$C$15,$C33,M$18,$D$15)</f>
        <v>0.05</v>
      </c>
      <c r="N33" s="12">
        <f ca="1">_xll.DBRW($C$9,$C$15,$C33,N$18,$D$15)</f>
        <v>0.05</v>
      </c>
      <c r="O33" s="12">
        <f ca="1">_xll.DBRW($C$9,$C$15,$C33,O$18,$D$15)</f>
        <v>5.000000000000001E-2</v>
      </c>
      <c r="P33" s="12">
        <f ca="1">_xll.DBRW($C$9,$C$15,$C33,P$18,$D$15)</f>
        <v>0.05</v>
      </c>
      <c r="Q33" s="12">
        <f ca="1">_xll.DBRW($C$9,$C$15,$C33,Q$18,$D$15)</f>
        <v>0.05</v>
      </c>
      <c r="R33" s="12">
        <f ca="1">_xll.DBRW($C$9,$C$15,$C33,R$18,$D$15)</f>
        <v>0.05</v>
      </c>
      <c r="S33" s="12">
        <f ca="1">_xll.DBRW($C$9,$C$15,$C33,S$18,$D$15)</f>
        <v>5.000000000000001E-2</v>
      </c>
      <c r="T33" s="13">
        <f ca="1">_xll.DBRW($C$9,$C$15,$C33,T$18,$D$15)</f>
        <v>4.9999999999999996E-2</v>
      </c>
    </row>
    <row r="34" spans="1:20" x14ac:dyDescent="0.25">
      <c r="A34" t="str">
        <f ca="1">IF(_xll.TM1RPTELISCONSOLIDATED($C$19,$C34),IF(_xll.TM1RPTELLEV($C$19,$C34)&lt;=3,_xll.TM1RPTELLEV($C$19,$C34),"D"),"N")</f>
        <v>N</v>
      </c>
      <c r="C34" s="11" t="s">
        <v>86</v>
      </c>
      <c r="D34" s="12">
        <f ca="1">_xll.DBRW($C$9,$C$15,$C34,D$18,$D$15)</f>
        <v>0.05</v>
      </c>
      <c r="E34" s="12">
        <f ca="1">_xll.DBRW($C$9,$C$15,$C34,E$18,$D$15)</f>
        <v>0.05</v>
      </c>
      <c r="F34" s="12">
        <f ca="1">_xll.DBRW($C$9,$C$15,$C34,F$18,$D$15)</f>
        <v>0</v>
      </c>
      <c r="G34" s="12">
        <f ca="1">_xll.DBRW($C$9,$C$15,$C34,G$18,$D$15)</f>
        <v>3.3333333333333333E-2</v>
      </c>
      <c r="H34" s="12">
        <f ca="1">_xll.DBRW($C$9,$C$15,$C34,H$18,$D$15)</f>
        <v>0.05</v>
      </c>
      <c r="I34" s="12">
        <f ca="1">_xll.DBRW($C$9,$C$15,$C34,I$18,$D$15)</f>
        <v>0.05</v>
      </c>
      <c r="J34" s="12">
        <f ca="1">_xll.DBRW($C$9,$C$15,$C34,J$18,$D$15)</f>
        <v>0</v>
      </c>
      <c r="K34" s="12">
        <f ca="1">_xll.DBRW($C$9,$C$15,$C34,K$18,$D$15)</f>
        <v>3.3333333333333333E-2</v>
      </c>
      <c r="L34" s="12">
        <f ca="1">_xll.DBRW($C$9,$C$15,$C34,L$18,$D$15)</f>
        <v>0.05</v>
      </c>
      <c r="M34" s="12">
        <f ca="1">_xll.DBRW($C$9,$C$15,$C34,M$18,$D$15)</f>
        <v>0.05</v>
      </c>
      <c r="N34" s="12">
        <f ca="1">_xll.DBRW($C$9,$C$15,$C34,N$18,$D$15)</f>
        <v>0</v>
      </c>
      <c r="O34" s="12">
        <f ca="1">_xll.DBRW($C$9,$C$15,$C34,O$18,$D$15)</f>
        <v>3.3333333333333333E-2</v>
      </c>
      <c r="P34" s="12">
        <f ca="1">_xll.DBRW($C$9,$C$15,$C34,P$18,$D$15)</f>
        <v>0.05</v>
      </c>
      <c r="Q34" s="12">
        <f ca="1">_xll.DBRW($C$9,$C$15,$C34,Q$18,$D$15)</f>
        <v>0.05</v>
      </c>
      <c r="R34" s="12">
        <f ca="1">_xll.DBRW($C$9,$C$15,$C34,R$18,$D$15)</f>
        <v>0</v>
      </c>
      <c r="S34" s="12">
        <f ca="1">_xll.DBRW($C$9,$C$15,$C34,S$18,$D$15)</f>
        <v>3.3333333333333333E-2</v>
      </c>
      <c r="T34" s="13">
        <f ca="1">_xll.DBRW($C$9,$C$15,$C34,T$18,$D$15)</f>
        <v>3.3333333333333333E-2</v>
      </c>
    </row>
    <row r="35" spans="1:20" x14ac:dyDescent="0.25">
      <c r="A35" t="str">
        <f ca="1">IF(_xll.TM1RPTELISCONSOLIDATED($C$19,$C35),IF(_xll.TM1RPTELLEV($C$19,$C35)&lt;=3,_xll.TM1RPTELLEV($C$19,$C35),"D"),"N")</f>
        <v>N</v>
      </c>
      <c r="C35" s="11" t="s">
        <v>87</v>
      </c>
      <c r="D35" s="12">
        <f ca="1">_xll.DBRW($C$9,$C$15,$C35,D$18,$D$15)</f>
        <v>0.4</v>
      </c>
      <c r="E35" s="12">
        <f ca="1">_xll.DBRW($C$9,$C$15,$C35,E$18,$D$15)</f>
        <v>0.4</v>
      </c>
      <c r="F35" s="12">
        <f ca="1">_xll.DBRW($C$9,$C$15,$C35,F$18,$D$15)</f>
        <v>0.4</v>
      </c>
      <c r="G35" s="12">
        <f ca="1">_xll.DBRW($C$9,$C$15,$C35,G$18,$D$15)</f>
        <v>0.40000000000000008</v>
      </c>
      <c r="H35" s="12">
        <f ca="1">_xll.DBRW($C$9,$C$15,$C35,H$18,$D$15)</f>
        <v>0.4</v>
      </c>
      <c r="I35" s="12">
        <f ca="1">_xll.DBRW($C$9,$C$15,$C35,I$18,$D$15)</f>
        <v>0.4</v>
      </c>
      <c r="J35" s="12">
        <f ca="1">_xll.DBRW($C$9,$C$15,$C35,J$18,$D$15)</f>
        <v>0.4</v>
      </c>
      <c r="K35" s="12">
        <f ca="1">_xll.DBRW($C$9,$C$15,$C35,K$18,$D$15)</f>
        <v>0.40000000000000008</v>
      </c>
      <c r="L35" s="12">
        <f ca="1">_xll.DBRW($C$9,$C$15,$C35,L$18,$D$15)</f>
        <v>0.4</v>
      </c>
      <c r="M35" s="12">
        <f ca="1">_xll.DBRW($C$9,$C$15,$C35,M$18,$D$15)</f>
        <v>0.4</v>
      </c>
      <c r="N35" s="12">
        <f ca="1">_xll.DBRW($C$9,$C$15,$C35,N$18,$D$15)</f>
        <v>0.4</v>
      </c>
      <c r="O35" s="12">
        <f ca="1">_xll.DBRW($C$9,$C$15,$C35,O$18,$D$15)</f>
        <v>0.40000000000000008</v>
      </c>
      <c r="P35" s="12">
        <f ca="1">_xll.DBRW($C$9,$C$15,$C35,P$18,$D$15)</f>
        <v>0.4</v>
      </c>
      <c r="Q35" s="12">
        <f ca="1">_xll.DBRW($C$9,$C$15,$C35,Q$18,$D$15)</f>
        <v>0.4</v>
      </c>
      <c r="R35" s="12">
        <f ca="1">_xll.DBRW($C$9,$C$15,$C35,R$18,$D$15)</f>
        <v>0.4</v>
      </c>
      <c r="S35" s="12">
        <f ca="1">_xll.DBRW($C$9,$C$15,$C35,S$18,$D$15)</f>
        <v>0.40000000000000008</v>
      </c>
      <c r="T35" s="13">
        <f ca="1">_xll.DBRW($C$9,$C$15,$C35,T$18,$D$15)</f>
        <v>0.39999999999999997</v>
      </c>
    </row>
    <row r="36" spans="1:20" x14ac:dyDescent="0.25">
      <c r="A36" t="str">
        <f ca="1">IF(_xll.TM1RPTELISCONSOLIDATED($C$19,$C36),IF(_xll.TM1RPTELLEV($C$19,$C36)&lt;=3,_xll.TM1RPTELLEV($C$19,$C36),"D"),"N")</f>
        <v>N</v>
      </c>
      <c r="C36" s="11" t="s">
        <v>88</v>
      </c>
      <c r="D36" s="12">
        <f ca="1">_xll.DBRW($C$9,$C$15,$C36,D$18,$D$15)</f>
        <v>0.6</v>
      </c>
      <c r="E36" s="12">
        <f ca="1">_xll.DBRW($C$9,$C$15,$C36,E$18,$D$15)</f>
        <v>0.6</v>
      </c>
      <c r="F36" s="12">
        <f ca="1">_xll.DBRW($C$9,$C$15,$C36,F$18,$D$15)</f>
        <v>0.6</v>
      </c>
      <c r="G36" s="12">
        <f ca="1">_xll.DBRW($C$9,$C$15,$C36,G$18,$D$15)</f>
        <v>0.6</v>
      </c>
      <c r="H36" s="12">
        <f ca="1">_xll.DBRW($C$9,$C$15,$C36,H$18,$D$15)</f>
        <v>0.6</v>
      </c>
      <c r="I36" s="12">
        <f ca="1">_xll.DBRW($C$9,$C$15,$C36,I$18,$D$15)</f>
        <v>0.6</v>
      </c>
      <c r="J36" s="12">
        <f ca="1">_xll.DBRW($C$9,$C$15,$C36,J$18,$D$15)</f>
        <v>0.6</v>
      </c>
      <c r="K36" s="12">
        <f ca="1">_xll.DBRW($C$9,$C$15,$C36,K$18,$D$15)</f>
        <v>0.6</v>
      </c>
      <c r="L36" s="12">
        <f ca="1">_xll.DBRW($C$9,$C$15,$C36,L$18,$D$15)</f>
        <v>0.6</v>
      </c>
      <c r="M36" s="12">
        <f ca="1">_xll.DBRW($C$9,$C$15,$C36,M$18,$D$15)</f>
        <v>0.6</v>
      </c>
      <c r="N36" s="12">
        <f ca="1">_xll.DBRW($C$9,$C$15,$C36,N$18,$D$15)</f>
        <v>0.6</v>
      </c>
      <c r="O36" s="12">
        <f ca="1">_xll.DBRW($C$9,$C$15,$C36,O$18,$D$15)</f>
        <v>0.6</v>
      </c>
      <c r="P36" s="12">
        <f ca="1">_xll.DBRW($C$9,$C$15,$C36,P$18,$D$15)</f>
        <v>0.6</v>
      </c>
      <c r="Q36" s="12">
        <f ca="1">_xll.DBRW($C$9,$C$15,$C36,Q$18,$D$15)</f>
        <v>0.6</v>
      </c>
      <c r="R36" s="12">
        <f ca="1">_xll.DBRW($C$9,$C$15,$C36,R$18,$D$15)</f>
        <v>0.6</v>
      </c>
      <c r="S36" s="12">
        <f ca="1">_xll.DBRW($C$9,$C$15,$C36,S$18,$D$15)</f>
        <v>0.6</v>
      </c>
      <c r="T36" s="13">
        <f ca="1">_xll.DBRW($C$9,$C$15,$C36,T$18,$D$15)</f>
        <v>0.59999999999999987</v>
      </c>
    </row>
    <row r="37" spans="1:20" x14ac:dyDescent="0.25">
      <c r="A37" t="str">
        <f ca="1">IF(_xll.TM1RPTELISCONSOLIDATED($C$19,$C37),IF(_xll.TM1RPTELLEV($C$19,$C37)&lt;=3,_xll.TM1RPTELLEV($C$19,$C37),"D"),"N")</f>
        <v>N</v>
      </c>
      <c r="C37" s="11" t="s">
        <v>89</v>
      </c>
      <c r="D37" s="12">
        <f ca="1">_xll.DBRW($C$9,$C$15,$C37,D$18,$D$15)</f>
        <v>736740</v>
      </c>
      <c r="E37" s="12">
        <f ca="1">_xll.DBRW($C$9,$C$15,$C37,E$18,$D$15)</f>
        <v>650340</v>
      </c>
      <c r="F37" s="12">
        <f ca="1">_xll.DBRW($C$9,$C$15,$C37,F$18,$D$15)</f>
        <v>720000</v>
      </c>
      <c r="G37" s="12">
        <f ca="1">_xll.DBRW($C$9,$C$15,$C37,G$18,$D$15)</f>
        <v>2107080</v>
      </c>
      <c r="H37" s="12">
        <f ca="1">_xll.DBRW($C$9,$C$15,$C37,H$18,$D$15)</f>
        <v>696780</v>
      </c>
      <c r="I37" s="12">
        <f ca="1">_xll.DBRW($C$9,$C$15,$C37,I$18,$D$15)</f>
        <v>720000</v>
      </c>
      <c r="J37" s="12">
        <f ca="1">_xll.DBRW($C$9,$C$15,$C37,J$18,$D$15)</f>
        <v>696780</v>
      </c>
      <c r="K37" s="12">
        <f ca="1">_xll.DBRW($C$9,$C$15,$C37,K$18,$D$15)</f>
        <v>2113560</v>
      </c>
      <c r="L37" s="12">
        <f ca="1">_xll.DBRW($C$9,$C$15,$C37,L$18,$D$15)</f>
        <v>720000</v>
      </c>
      <c r="M37" s="12">
        <f ca="1">_xll.DBRW($C$9,$C$15,$C37,M$18,$D$15)</f>
        <v>720000</v>
      </c>
      <c r="N37" s="12">
        <f ca="1">_xll.DBRW($C$9,$C$15,$C37,N$18,$D$15)</f>
        <v>696780</v>
      </c>
      <c r="O37" s="12">
        <f ca="1">_xll.DBRW($C$9,$C$15,$C37,O$18,$D$15)</f>
        <v>2136780</v>
      </c>
      <c r="P37" s="12">
        <f ca="1">_xll.DBRW($C$9,$C$15,$C37,P$18,$D$15)</f>
        <v>167580</v>
      </c>
      <c r="Q37" s="12">
        <f ca="1">_xll.DBRW($C$9,$C$15,$C37,Q$18,$D$15)</f>
        <v>615780</v>
      </c>
      <c r="R37" s="12">
        <f ca="1">_xll.DBRW($C$9,$C$15,$C37,R$18,$D$15)</f>
        <v>167580</v>
      </c>
      <c r="S37" s="12">
        <f ca="1">_xll.DBRW($C$9,$C$15,$C37,S$18,$D$15)</f>
        <v>950940</v>
      </c>
      <c r="T37" s="13">
        <f ca="1">_xll.DBRW($C$9,$C$15,$C37,T$18,$D$15)</f>
        <v>7308360</v>
      </c>
    </row>
    <row r="38" spans="1:20" x14ac:dyDescent="0.25">
      <c r="A38" t="str">
        <f ca="1">IF(_xll.TM1RPTELISCONSOLIDATED($C$19,$C38),IF(_xll.TM1RPTELLEV($C$19,$C38)&lt;=3,_xll.TM1RPTELLEV($C$19,$C38),"D"),"N")</f>
        <v>N</v>
      </c>
      <c r="C38" s="11" t="s">
        <v>90</v>
      </c>
      <c r="D38" s="12">
        <f ca="1">_xll.DBRW($C$9,$C$15,$C38,D$18,$D$15)</f>
        <v>1105110</v>
      </c>
      <c r="E38" s="12">
        <f ca="1">_xll.DBRW($C$9,$C$15,$C38,E$18,$D$15)</f>
        <v>975509.99999999977</v>
      </c>
      <c r="F38" s="12">
        <f ca="1">_xll.DBRW($C$9,$C$15,$C38,F$18,$D$15)</f>
        <v>1080000</v>
      </c>
      <c r="G38" s="12">
        <f ca="1">_xll.DBRW($C$9,$C$15,$C38,G$18,$D$15)</f>
        <v>3160620</v>
      </c>
      <c r="H38" s="12">
        <f ca="1">_xll.DBRW($C$9,$C$15,$C38,H$18,$D$15)</f>
        <v>1045170</v>
      </c>
      <c r="I38" s="12">
        <f ca="1">_xll.DBRW($C$9,$C$15,$C38,I$18,$D$15)</f>
        <v>1080000</v>
      </c>
      <c r="J38" s="12">
        <f ca="1">_xll.DBRW($C$9,$C$15,$C38,J$18,$D$15)</f>
        <v>1045170</v>
      </c>
      <c r="K38" s="12">
        <f ca="1">_xll.DBRW($C$9,$C$15,$C38,K$18,$D$15)</f>
        <v>3170340</v>
      </c>
      <c r="L38" s="12">
        <f ca="1">_xll.DBRW($C$9,$C$15,$C38,L$18,$D$15)</f>
        <v>1080000</v>
      </c>
      <c r="M38" s="12">
        <f ca="1">_xll.DBRW($C$9,$C$15,$C38,M$18,$D$15)</f>
        <v>1080000</v>
      </c>
      <c r="N38" s="12">
        <f ca="1">_xll.DBRW($C$9,$C$15,$C38,N$18,$D$15)</f>
        <v>1045170</v>
      </c>
      <c r="O38" s="12">
        <f ca="1">_xll.DBRW($C$9,$C$15,$C38,O$18,$D$15)</f>
        <v>3205170</v>
      </c>
      <c r="P38" s="12">
        <f ca="1">_xll.DBRW($C$9,$C$15,$C38,P$18,$D$15)</f>
        <v>251370</v>
      </c>
      <c r="Q38" s="12">
        <f ca="1">_xll.DBRW($C$9,$C$15,$C38,Q$18,$D$15)</f>
        <v>923670</v>
      </c>
      <c r="R38" s="12">
        <f ca="1">_xll.DBRW($C$9,$C$15,$C38,R$18,$D$15)</f>
        <v>251370</v>
      </c>
      <c r="S38" s="12">
        <f ca="1">_xll.DBRW($C$9,$C$15,$C38,S$18,$D$15)</f>
        <v>1426410</v>
      </c>
      <c r="T38" s="13">
        <f ca="1">_xll.DBRW($C$9,$C$15,$C38,T$18,$D$15)</f>
        <v>10962540</v>
      </c>
    </row>
    <row r="39" spans="1:20" x14ac:dyDescent="0.25">
      <c r="A39" t="str">
        <f ca="1">IF(_xll.TM1RPTELISCONSOLIDATED($C$19,$C39),IF(_xll.TM1RPTELLEV($C$19,$C39)&lt;=3,_xll.TM1RPTELLEV($C$19,$C39),"D"),"N")</f>
        <v>N</v>
      </c>
      <c r="C39" s="11" t="s">
        <v>91</v>
      </c>
      <c r="D39" s="12">
        <f ca="1">_xll.DBRW($C$9,$C$15,$C39,D$18,$D$15)</f>
        <v>102325</v>
      </c>
      <c r="E39" s="12">
        <f ca="1">_xll.DBRW($C$9,$C$15,$C39,E$18,$D$15)</f>
        <v>90325</v>
      </c>
      <c r="F39" s="12">
        <f ca="1">_xll.DBRW($C$9,$C$15,$C39,F$18,$D$15)</f>
        <v>100000</v>
      </c>
      <c r="G39" s="12">
        <f ca="1">_xll.DBRW($C$9,$C$15,$C39,G$18,$D$15)</f>
        <v>292650</v>
      </c>
      <c r="H39" s="12">
        <f ca="1">_xll.DBRW($C$9,$C$15,$C39,H$18,$D$15)</f>
        <v>96775</v>
      </c>
      <c r="I39" s="12">
        <f ca="1">_xll.DBRW($C$9,$C$15,$C39,I$18,$D$15)</f>
        <v>100000</v>
      </c>
      <c r="J39" s="12">
        <f ca="1">_xll.DBRW($C$9,$C$15,$C39,J$18,$D$15)</f>
        <v>96775</v>
      </c>
      <c r="K39" s="12">
        <f ca="1">_xll.DBRW($C$9,$C$15,$C39,K$18,$D$15)</f>
        <v>293550</v>
      </c>
      <c r="L39" s="12">
        <f ca="1">_xll.DBRW($C$9,$C$15,$C39,L$18,$D$15)</f>
        <v>100000</v>
      </c>
      <c r="M39" s="12">
        <f ca="1">_xll.DBRW($C$9,$C$15,$C39,M$18,$D$15)</f>
        <v>100000</v>
      </c>
      <c r="N39" s="12">
        <f ca="1">_xll.DBRW($C$9,$C$15,$C39,N$18,$D$15)</f>
        <v>96775</v>
      </c>
      <c r="O39" s="12">
        <f ca="1">_xll.DBRW($C$9,$C$15,$C39,O$18,$D$15)</f>
        <v>296775</v>
      </c>
      <c r="P39" s="12">
        <f ca="1">_xll.DBRW($C$9,$C$15,$C39,P$18,$D$15)</f>
        <v>23275</v>
      </c>
      <c r="Q39" s="12">
        <f ca="1">_xll.DBRW($C$9,$C$15,$C39,Q$18,$D$15)</f>
        <v>85525</v>
      </c>
      <c r="R39" s="12">
        <f ca="1">_xll.DBRW($C$9,$C$15,$C39,R$18,$D$15)</f>
        <v>23275</v>
      </c>
      <c r="S39" s="12">
        <f ca="1">_xll.DBRW($C$9,$C$15,$C39,S$18,$D$15)</f>
        <v>132075</v>
      </c>
      <c r="T39" s="13">
        <f ca="1">_xll.DBRW($C$9,$C$15,$C39,T$18,$D$15)</f>
        <v>1015050</v>
      </c>
    </row>
    <row r="40" spans="1:20" x14ac:dyDescent="0.25">
      <c r="A40" t="str">
        <f ca="1">IF(_xll.TM1RPTELISCONSOLIDATED($C$19,$C40),IF(_xll.TM1RPTELLEV($C$19,$C40)&lt;=3,_xll.TM1RPTELLEV($C$19,$C40),"D"),"N")</f>
        <v>N</v>
      </c>
      <c r="C40" s="11" t="s">
        <v>92</v>
      </c>
      <c r="D40" s="12">
        <f ca="1">_xll.DBRW($C$9,$C$15,$C40,D$18,$D$15)</f>
        <v>102325</v>
      </c>
      <c r="E40" s="12">
        <f ca="1">_xll.DBRW($C$9,$C$15,$C40,E$18,$D$15)</f>
        <v>90325</v>
      </c>
      <c r="F40" s="12">
        <f ca="1">_xll.DBRW($C$9,$C$15,$C40,F$18,$D$15)</f>
        <v>0</v>
      </c>
      <c r="G40" s="12">
        <f ca="1">_xll.DBRW($C$9,$C$15,$C40,G$18,$D$15)</f>
        <v>192650</v>
      </c>
      <c r="H40" s="12">
        <f ca="1">_xll.DBRW($C$9,$C$15,$C40,H$18,$D$15)</f>
        <v>96775</v>
      </c>
      <c r="I40" s="12">
        <f ca="1">_xll.DBRW($C$9,$C$15,$C40,I$18,$D$15)</f>
        <v>100000</v>
      </c>
      <c r="J40" s="12">
        <f ca="1">_xll.DBRW($C$9,$C$15,$C40,J$18,$D$15)</f>
        <v>0</v>
      </c>
      <c r="K40" s="12">
        <f ca="1">_xll.DBRW($C$9,$C$15,$C40,K$18,$D$15)</f>
        <v>196775</v>
      </c>
      <c r="L40" s="12">
        <f ca="1">_xll.DBRW($C$9,$C$15,$C40,L$18,$D$15)</f>
        <v>100000</v>
      </c>
      <c r="M40" s="12">
        <f ca="1">_xll.DBRW($C$9,$C$15,$C40,M$18,$D$15)</f>
        <v>100000</v>
      </c>
      <c r="N40" s="12">
        <f ca="1">_xll.DBRW($C$9,$C$15,$C40,N$18,$D$15)</f>
        <v>0</v>
      </c>
      <c r="O40" s="12">
        <f ca="1">_xll.DBRW($C$9,$C$15,$C40,O$18,$D$15)</f>
        <v>200000</v>
      </c>
      <c r="P40" s="12">
        <f ca="1">_xll.DBRW($C$9,$C$15,$C40,P$18,$D$15)</f>
        <v>23275</v>
      </c>
      <c r="Q40" s="12">
        <f ca="1">_xll.DBRW($C$9,$C$15,$C40,Q$18,$D$15)</f>
        <v>85525</v>
      </c>
      <c r="R40" s="12">
        <f ca="1">_xll.DBRW($C$9,$C$15,$C40,R$18,$D$15)</f>
        <v>0</v>
      </c>
      <c r="S40" s="12">
        <f ca="1">_xll.DBRW($C$9,$C$15,$C40,S$18,$D$15)</f>
        <v>108800</v>
      </c>
      <c r="T40" s="13">
        <f ca="1">_xll.DBRW($C$9,$C$15,$C40,T$18,$D$15)</f>
        <v>698225</v>
      </c>
    </row>
    <row r="41" spans="1:20" x14ac:dyDescent="0.25">
      <c r="A41" t="str">
        <f ca="1">IF(_xll.TM1RPTELISCONSOLIDATED($C$19,$C41),IF(_xll.TM1RPTELLEV($C$19,$C41)&lt;=3,_xll.TM1RPTELLEV($C$19,$C41),"D"),"N")</f>
        <v>N</v>
      </c>
      <c r="C41" s="11" t="s">
        <v>93</v>
      </c>
      <c r="D41" s="12">
        <f ca="1">_xll.DBRW($C$9,$C$15,$C41,D$18,$D$15)</f>
        <v>1207435</v>
      </c>
      <c r="E41" s="12">
        <f ca="1">_xll.DBRW($C$9,$C$15,$C41,E$18,$D$15)</f>
        <v>1065834.9999999998</v>
      </c>
      <c r="F41" s="12">
        <f ca="1">_xll.DBRW($C$9,$C$15,$C41,F$18,$D$15)</f>
        <v>1080000</v>
      </c>
      <c r="G41" s="12">
        <f ca="1">_xll.DBRW($C$9,$C$15,$C41,G$18,$D$15)</f>
        <v>3353270</v>
      </c>
      <c r="H41" s="12">
        <f ca="1">_xll.DBRW($C$9,$C$15,$C41,H$18,$D$15)</f>
        <v>1141945</v>
      </c>
      <c r="I41" s="12">
        <f ca="1">_xll.DBRW($C$9,$C$15,$C41,I$18,$D$15)</f>
        <v>1180000</v>
      </c>
      <c r="J41" s="12">
        <f ca="1">_xll.DBRW($C$9,$C$15,$C41,J$18,$D$15)</f>
        <v>1045170</v>
      </c>
      <c r="K41" s="12">
        <f ca="1">_xll.DBRW($C$9,$C$15,$C41,K$18,$D$15)</f>
        <v>3367115</v>
      </c>
      <c r="L41" s="12">
        <f ca="1">_xll.DBRW($C$9,$C$15,$C41,L$18,$D$15)</f>
        <v>1180000</v>
      </c>
      <c r="M41" s="12">
        <f ca="1">_xll.DBRW($C$9,$C$15,$C41,M$18,$D$15)</f>
        <v>1180000</v>
      </c>
      <c r="N41" s="12">
        <f ca="1">_xll.DBRW($C$9,$C$15,$C41,N$18,$D$15)</f>
        <v>1045170</v>
      </c>
      <c r="O41" s="12">
        <f ca="1">_xll.DBRW($C$9,$C$15,$C41,O$18,$D$15)</f>
        <v>3405170</v>
      </c>
      <c r="P41" s="12">
        <f ca="1">_xll.DBRW($C$9,$C$15,$C41,P$18,$D$15)</f>
        <v>274645</v>
      </c>
      <c r="Q41" s="12">
        <f ca="1">_xll.DBRW($C$9,$C$15,$C41,Q$18,$D$15)</f>
        <v>1009195</v>
      </c>
      <c r="R41" s="12">
        <f ca="1">_xll.DBRW($C$9,$C$15,$C41,R$18,$D$15)</f>
        <v>251370</v>
      </c>
      <c r="S41" s="12">
        <f ca="1">_xll.DBRW($C$9,$C$15,$C41,S$18,$D$15)</f>
        <v>1535210</v>
      </c>
      <c r="T41" s="13">
        <f ca="1">_xll.DBRW($C$9,$C$15,$C41,T$18,$D$15)</f>
        <v>11660765</v>
      </c>
    </row>
    <row r="42" spans="1:20" x14ac:dyDescent="0.25">
      <c r="A42" t="str">
        <f ca="1">IF(_xll.TM1RPTELISCONSOLIDATED($C$19,$C42),IF(_xll.TM1RPTELLEV($C$19,$C42)&lt;=3,_xll.TM1RPTELLEV($C$19,$C42),"D"),"N")</f>
        <v>N</v>
      </c>
      <c r="C42" s="11" t="s">
        <v>94</v>
      </c>
      <c r="D42" s="12">
        <f ca="1">_xll.DBRW($C$9,$C$15,$C42,D$18,$D$15)</f>
        <v>839065</v>
      </c>
      <c r="E42" s="12">
        <f ca="1">_xll.DBRW($C$9,$C$15,$C42,E$18,$D$15)</f>
        <v>740665</v>
      </c>
      <c r="F42" s="12">
        <f ca="1">_xll.DBRW($C$9,$C$15,$C42,F$18,$D$15)</f>
        <v>920000</v>
      </c>
      <c r="G42" s="12">
        <f ca="1">_xll.DBRW($C$9,$C$15,$C42,G$18,$D$15)</f>
        <v>2499730</v>
      </c>
      <c r="H42" s="12">
        <f ca="1">_xll.DBRW($C$9,$C$15,$C42,H$18,$D$15)</f>
        <v>793555</v>
      </c>
      <c r="I42" s="12">
        <f ca="1">_xll.DBRW($C$9,$C$15,$C42,I$18,$D$15)</f>
        <v>820000</v>
      </c>
      <c r="J42" s="12">
        <f ca="1">_xll.DBRW($C$9,$C$15,$C42,J$18,$D$15)</f>
        <v>890330</v>
      </c>
      <c r="K42" s="12">
        <f ca="1">_xll.DBRW($C$9,$C$15,$C42,K$18,$D$15)</f>
        <v>2503885</v>
      </c>
      <c r="L42" s="12">
        <f ca="1">_xll.DBRW($C$9,$C$15,$C42,L$18,$D$15)</f>
        <v>820000</v>
      </c>
      <c r="M42" s="12">
        <f ca="1">_xll.DBRW($C$9,$C$15,$C42,M$18,$D$15)</f>
        <v>820000</v>
      </c>
      <c r="N42" s="12">
        <f ca="1">_xll.DBRW($C$9,$C$15,$C42,N$18,$D$15)</f>
        <v>890330</v>
      </c>
      <c r="O42" s="12">
        <f ca="1">_xll.DBRW($C$9,$C$15,$C42,O$18,$D$15)</f>
        <v>2530330</v>
      </c>
      <c r="P42" s="12">
        <f ca="1">_xll.DBRW($C$9,$C$15,$C42,P$18,$D$15)</f>
        <v>190855</v>
      </c>
      <c r="Q42" s="12">
        <f ca="1">_xll.DBRW($C$9,$C$15,$C42,Q$18,$D$15)</f>
        <v>701305</v>
      </c>
      <c r="R42" s="12">
        <f ca="1">_xll.DBRW($C$9,$C$15,$C42,R$18,$D$15)</f>
        <v>214130</v>
      </c>
      <c r="S42" s="12">
        <f ca="1">_xll.DBRW($C$9,$C$15,$C42,S$18,$D$15)</f>
        <v>1106290</v>
      </c>
      <c r="T42" s="13">
        <f ca="1">_xll.DBRW($C$9,$C$15,$C42,T$18,$D$15)</f>
        <v>8640235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showGridLines="0" topLeftCell="B10" workbookViewId="0">
      <selection activeCell="C42" sqref="C42"/>
    </sheetView>
  </sheetViews>
  <sheetFormatPr defaultRowHeight="15" x14ac:dyDescent="0.25"/>
  <cols>
    <col min="1" max="1" width="2.7109375" hidden="1" customWidth="1"/>
    <col min="2" max="2" width="6.28515625" customWidth="1"/>
    <col min="3" max="3" width="41.7109375" customWidth="1"/>
    <col min="4" max="4" width="8.42578125" bestFit="1" customWidth="1"/>
    <col min="5" max="5" width="7" bestFit="1" customWidth="1"/>
    <col min="6" max="6" width="7.28515625" bestFit="1" customWidth="1"/>
    <col min="7" max="7" width="7" bestFit="1" customWidth="1"/>
    <col min="8" max="8" width="6.85546875" bestFit="1" customWidth="1"/>
    <col min="9" max="9" width="8" customWidth="1"/>
    <col min="10" max="10" width="6.7109375" bestFit="1" customWidth="1"/>
    <col min="11" max="11" width="7" bestFit="1" customWidth="1"/>
    <col min="12" max="12" width="6.140625" bestFit="1" customWidth="1"/>
    <col min="13" max="13" width="7.140625" bestFit="1" customWidth="1"/>
    <col min="14" max="15" width="7" bestFit="1" customWidth="1"/>
    <col min="16" max="16" width="6.7109375" bestFit="1" customWidth="1"/>
    <col min="17" max="17" width="7.28515625" bestFit="1" customWidth="1"/>
    <col min="18" max="19" width="7" bestFit="1" customWidth="1"/>
    <col min="20" max="20" width="8.140625" bestFit="1" customWidth="1"/>
  </cols>
  <sheetData>
    <row r="1" spans="1:20" hidden="1" x14ac:dyDescent="0.25">
      <c r="A1" t="s">
        <v>21</v>
      </c>
    </row>
    <row r="2" spans="1:20" hidden="1" x14ac:dyDescent="0.25">
      <c r="A2">
        <f>0</f>
        <v>0</v>
      </c>
      <c r="C2" s="28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1:20" hidden="1" x14ac:dyDescent="0.25">
      <c r="A3">
        <f>1</f>
        <v>1</v>
      </c>
      <c r="C3" s="30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13"/>
    </row>
    <row r="4" spans="1:20" hidden="1" x14ac:dyDescent="0.25">
      <c r="A4">
        <f>2</f>
        <v>2</v>
      </c>
      <c r="C4" s="30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13"/>
    </row>
    <row r="5" spans="1:20" hidden="1" x14ac:dyDescent="0.25">
      <c r="A5">
        <f>3</f>
        <v>3</v>
      </c>
      <c r="C5" s="32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idden="1" x14ac:dyDescent="0.25">
      <c r="A6" t="s">
        <v>19</v>
      </c>
      <c r="C6" s="32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13"/>
    </row>
    <row r="7" spans="1:20" hidden="1" x14ac:dyDescent="0.25">
      <c r="A7" t="s">
        <v>20</v>
      </c>
      <c r="C7" s="34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3"/>
    </row>
    <row r="8" spans="1:20" hidden="1" x14ac:dyDescent="0.25">
      <c r="A8" t="s">
        <v>22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35"/>
    </row>
    <row r="9" spans="1:20" hidden="1" x14ac:dyDescent="0.25">
      <c r="C9" t="str">
        <f ca="1">_xll.TM1RPTVIEW("Health Care Solution:Revenue HC:1", 0, _xll.TM1RPTTITLE("Health Care Solution:Departments HC",$C$14), _xll.TM1RPTTITLE("Health Care Solution:Versions HC",$E$14),TM1RPTFMTRNG,TM1RPTFMTIDCOL)</f>
        <v>Health Care Solution:Revenue HC:1</v>
      </c>
      <c r="T9" s="3"/>
    </row>
    <row r="11" spans="1:20" ht="36" x14ac:dyDescent="0.55000000000000004">
      <c r="C11" s="17" t="s">
        <v>71</v>
      </c>
      <c r="D11" s="17"/>
      <c r="E11" s="17"/>
      <c r="F11" s="18"/>
      <c r="G11" s="39"/>
      <c r="H11" s="39"/>
      <c r="I11" s="16"/>
      <c r="J11" s="16"/>
      <c r="K11" s="16"/>
    </row>
    <row r="12" spans="1:20" ht="36" x14ac:dyDescent="0.55000000000000004">
      <c r="D12" s="15"/>
      <c r="E12" s="15"/>
      <c r="F12" s="15"/>
      <c r="G12" s="16"/>
      <c r="H12" s="16"/>
      <c r="I12" s="16"/>
    </row>
    <row r="13" spans="1:20" x14ac:dyDescent="0.25">
      <c r="C13" s="40" t="s">
        <v>0</v>
      </c>
      <c r="D13" s="40"/>
      <c r="E13" s="40" t="s">
        <v>1</v>
      </c>
      <c r="F13" s="40"/>
    </row>
    <row r="14" spans="1:20" x14ac:dyDescent="0.25">
      <c r="C14" s="41" t="str">
        <f ca="1">_xll.SUBNM("Health Care Solution:Departments HC","Default","General")</f>
        <v>General</v>
      </c>
      <c r="D14" s="41"/>
      <c r="E14" s="41" t="str">
        <f ca="1">_xll.SUBNM("Health Care Solution:Versions HC","","Forecast")</f>
        <v>Forecast</v>
      </c>
      <c r="F14" s="41"/>
    </row>
    <row r="17" spans="1:20" x14ac:dyDescent="0.25">
      <c r="C17" s="14"/>
      <c r="D17" s="6" t="s">
        <v>2</v>
      </c>
      <c r="E17" s="6" t="s">
        <v>3</v>
      </c>
      <c r="F17" s="6" t="s">
        <v>4</v>
      </c>
      <c r="G17" s="6" t="s">
        <v>5</v>
      </c>
      <c r="H17" s="6" t="s">
        <v>6</v>
      </c>
      <c r="I17" s="6" t="s">
        <v>7</v>
      </c>
      <c r="J17" s="6" t="s">
        <v>8</v>
      </c>
      <c r="K17" s="6" t="s">
        <v>9</v>
      </c>
      <c r="L17" s="6" t="s">
        <v>10</v>
      </c>
      <c r="M17" s="6" t="s">
        <v>11</v>
      </c>
      <c r="N17" s="6" t="s">
        <v>12</v>
      </c>
      <c r="O17" s="6" t="s">
        <v>13</v>
      </c>
      <c r="P17" s="6" t="s">
        <v>14</v>
      </c>
      <c r="Q17" s="6" t="s">
        <v>15</v>
      </c>
      <c r="R17" s="6" t="s">
        <v>16</v>
      </c>
      <c r="S17" s="6" t="s">
        <v>17</v>
      </c>
      <c r="T17" s="6" t="s">
        <v>18</v>
      </c>
    </row>
    <row r="18" spans="1:20" x14ac:dyDescent="0.25">
      <c r="A18" t="str">
        <f ca="1">IF(_xll.TM1RPTELISCONSOLIDATED($C$18,$C18),IF(_xll.TM1RPTELLEV($C$18,$C18)&lt;=3,_xll.TM1RPTELLEV($C$18,$C18),"D"),"N")</f>
        <v>N</v>
      </c>
      <c r="C18" s="11" t="str">
        <f ca="1">_xll.TM1RPTROW($C$9,"Health Care Solution:Revenue HC","Procedural Services Revenue")</f>
        <v>Procedural Services</v>
      </c>
      <c r="D18" s="12" t="str">
        <f ca="1">_xll.DBRW($C$9,$C$14,$C18,D$17,$E$14)</f>
        <v/>
      </c>
      <c r="E18" s="12" t="str">
        <f ca="1">_xll.DBRW($C$9,$C$14,$C18,E$17,$E$14)</f>
        <v/>
      </c>
      <c r="F18" s="12" t="str">
        <f ca="1">_xll.DBRW($C$9,$C$14,$C18,F$17,$E$14)</f>
        <v/>
      </c>
      <c r="G18" s="12" t="str">
        <f ca="1">_xll.DBRW($C$9,$C$14,$C18,G$17,$E$14)</f>
        <v/>
      </c>
      <c r="H18" s="12" t="str">
        <f ca="1">_xll.DBRW($C$9,$C$14,$C18,H$17,$E$14)</f>
        <v/>
      </c>
      <c r="I18" s="12" t="str">
        <f ca="1">_xll.DBRW($C$9,$C$14,$C18,I$17,$E$14)</f>
        <v/>
      </c>
      <c r="J18" s="12" t="str">
        <f ca="1">_xll.DBRW($C$9,$C$14,$C18,J$17,$E$14)</f>
        <v/>
      </c>
      <c r="K18" s="12" t="str">
        <f ca="1">_xll.DBRW($C$9,$C$14,$C18,K$17,$E$14)</f>
        <v/>
      </c>
      <c r="L18" s="12" t="str">
        <f ca="1">_xll.DBRW($C$9,$C$14,$C18,L$17,$E$14)</f>
        <v/>
      </c>
      <c r="M18" s="12" t="str">
        <f ca="1">_xll.DBRW($C$9,$C$14,$C18,M$17,$E$14)</f>
        <v/>
      </c>
      <c r="N18" s="12" t="str">
        <f ca="1">_xll.DBRW($C$9,$C$14,$C18,N$17,$E$14)</f>
        <v/>
      </c>
      <c r="O18" s="12" t="str">
        <f ca="1">_xll.DBRW($C$9,$C$14,$C18,O$17,$E$14)</f>
        <v/>
      </c>
      <c r="P18" s="12" t="str">
        <f ca="1">_xll.DBRW($C$9,$C$14,$C18,P$17,$E$14)</f>
        <v/>
      </c>
      <c r="Q18" s="12" t="str">
        <f ca="1">_xll.DBRW($C$9,$C$14,$C18,Q$17,$E$14)</f>
        <v/>
      </c>
      <c r="R18" s="12" t="str">
        <f ca="1">_xll.DBRW($C$9,$C$14,$C18,R$17,$E$14)</f>
        <v/>
      </c>
      <c r="S18" s="12" t="str">
        <f ca="1">_xll.DBRW($C$9,$C$14,$C18,S$17,$E$14)</f>
        <v/>
      </c>
      <c r="T18" s="13" t="str">
        <f ca="1">_xll.DBRW($C$9,$C$14,$C18,T$17,$E$14)</f>
        <v/>
      </c>
    </row>
    <row r="19" spans="1:20" x14ac:dyDescent="0.25">
      <c r="A19" t="str">
        <f ca="1">IF(_xll.TM1RPTELISCONSOLIDATED($C$18,$C19),IF(_xll.TM1RPTELLEV($C$18,$C19)&lt;=3,_xll.TM1RPTELLEV($C$18,$C19),"D"),"N")</f>
        <v>N</v>
      </c>
      <c r="C19" s="11" t="s">
        <v>23</v>
      </c>
      <c r="D19" s="12">
        <f ca="1">_xll.DBRW($C$9,$C$14,$C19,D$17,$E$14)</f>
        <v>10</v>
      </c>
      <c r="E19" s="12">
        <f ca="1">_xll.DBRW($C$9,$C$14,$C19,E$17,$E$14)</f>
        <v>10</v>
      </c>
      <c r="F19" s="12">
        <f ca="1">_xll.DBRW($C$9,$C$14,$C19,F$17,$E$14)</f>
        <v>10</v>
      </c>
      <c r="G19" s="12">
        <f ca="1">_xll.DBRW($C$9,$C$14,$C19,G$17,$E$14)</f>
        <v>30</v>
      </c>
      <c r="H19" s="12">
        <f ca="1">_xll.DBRW($C$9,$C$14,$C19,H$17,$E$14)</f>
        <v>10</v>
      </c>
      <c r="I19" s="12">
        <f ca="1">_xll.DBRW($C$9,$C$14,$C19,I$17,$E$14)</f>
        <v>10</v>
      </c>
      <c r="J19" s="12">
        <f ca="1">_xll.DBRW($C$9,$C$14,$C19,J$17,$E$14)</f>
        <v>10</v>
      </c>
      <c r="K19" s="12">
        <f ca="1">_xll.DBRW($C$9,$C$14,$C19,K$17,$E$14)</f>
        <v>30</v>
      </c>
      <c r="L19" s="12">
        <f ca="1">_xll.DBRW($C$9,$C$14,$C19,L$17,$E$14)</f>
        <v>10</v>
      </c>
      <c r="M19" s="12">
        <f ca="1">_xll.DBRW($C$9,$C$14,$C19,M$17,$E$14)</f>
        <v>10</v>
      </c>
      <c r="N19" s="12">
        <f ca="1">_xll.DBRW($C$9,$C$14,$C19,N$17,$E$14)</f>
        <v>10</v>
      </c>
      <c r="O19" s="12">
        <f ca="1">_xll.DBRW($C$9,$C$14,$C19,O$17,$E$14)</f>
        <v>30</v>
      </c>
      <c r="P19" s="12">
        <f ca="1">_xll.DBRW($C$9,$C$14,$C19,P$17,$E$14)</f>
        <v>10</v>
      </c>
      <c r="Q19" s="12">
        <f ca="1">_xll.DBRW($C$9,$C$14,$C19,Q$17,$E$14)</f>
        <v>10</v>
      </c>
      <c r="R19" s="12">
        <f ca="1">_xll.DBRW($C$9,$C$14,$C19,R$17,$E$14)</f>
        <v>10</v>
      </c>
      <c r="S19" s="12">
        <f ca="1">_xll.DBRW($C$9,$C$14,$C19,S$17,$E$14)</f>
        <v>30</v>
      </c>
      <c r="T19" s="13">
        <f ca="1">_xll.DBRW($C$9,$C$14,$C19,T$17,$E$14)</f>
        <v>120</v>
      </c>
    </row>
    <row r="20" spans="1:20" x14ac:dyDescent="0.25">
      <c r="A20" t="str">
        <f ca="1">IF(_xll.TM1RPTELISCONSOLIDATED($C$18,$C20),IF(_xll.TM1RPTELLEV($C$18,$C20)&lt;=3,_xll.TM1RPTELLEV($C$18,$C20),"D"),"N")</f>
        <v>N</v>
      </c>
      <c r="C20" s="11" t="s">
        <v>24</v>
      </c>
      <c r="D20" s="12">
        <f ca="1">_xll.DBRW($C$9,$C$14,$C20,D$17,$E$14)</f>
        <v>50000</v>
      </c>
      <c r="E20" s="12">
        <f ca="1">_xll.DBRW($C$9,$C$14,$C20,E$17,$E$14)</f>
        <v>50000</v>
      </c>
      <c r="F20" s="12">
        <f ca="1">_xll.DBRW($C$9,$C$14,$C20,F$17,$E$14)</f>
        <v>50000</v>
      </c>
      <c r="G20" s="12">
        <f ca="1">_xll.DBRW($C$9,$C$14,$C20,G$17,$E$14)</f>
        <v>150000</v>
      </c>
      <c r="H20" s="12">
        <f ca="1">_xll.DBRW($C$9,$C$14,$C20,H$17,$E$14)</f>
        <v>50000</v>
      </c>
      <c r="I20" s="12">
        <f ca="1">_xll.DBRW($C$9,$C$14,$C20,I$17,$E$14)</f>
        <v>50000</v>
      </c>
      <c r="J20" s="12">
        <f ca="1">_xll.DBRW($C$9,$C$14,$C20,J$17,$E$14)</f>
        <v>50000</v>
      </c>
      <c r="K20" s="12">
        <f ca="1">_xll.DBRW($C$9,$C$14,$C20,K$17,$E$14)</f>
        <v>150000</v>
      </c>
      <c r="L20" s="12">
        <f ca="1">_xll.DBRW($C$9,$C$14,$C20,L$17,$E$14)</f>
        <v>50000</v>
      </c>
      <c r="M20" s="12">
        <f ca="1">_xll.DBRW($C$9,$C$14,$C20,M$17,$E$14)</f>
        <v>50000</v>
      </c>
      <c r="N20" s="12">
        <f ca="1">_xll.DBRW($C$9,$C$14,$C20,N$17,$E$14)</f>
        <v>50000</v>
      </c>
      <c r="O20" s="12">
        <f ca="1">_xll.DBRW($C$9,$C$14,$C20,O$17,$E$14)</f>
        <v>150000</v>
      </c>
      <c r="P20" s="12">
        <f ca="1">_xll.DBRW($C$9,$C$14,$C20,P$17,$E$14)</f>
        <v>50000</v>
      </c>
      <c r="Q20" s="12">
        <f ca="1">_xll.DBRW($C$9,$C$14,$C20,Q$17,$E$14)</f>
        <v>50000</v>
      </c>
      <c r="R20" s="12">
        <f ca="1">_xll.DBRW($C$9,$C$14,$C20,R$17,$E$14)</f>
        <v>50000</v>
      </c>
      <c r="S20" s="12">
        <f ca="1">_xll.DBRW($C$9,$C$14,$C20,S$17,$E$14)</f>
        <v>150000</v>
      </c>
      <c r="T20" s="13">
        <f ca="1">_xll.DBRW($C$9,$C$14,$C20,T$17,$E$14)</f>
        <v>600000</v>
      </c>
    </row>
    <row r="21" spans="1:20" x14ac:dyDescent="0.25">
      <c r="A21" t="str">
        <f ca="1">IF(_xll.TM1RPTELISCONSOLIDATED($C$18,$C21),IF(_xll.TM1RPTELLEV($C$18,$C21)&lt;=3,_xll.TM1RPTELLEV($C$18,$C21),"D"),"N")</f>
        <v>N</v>
      </c>
      <c r="C21" s="11" t="s">
        <v>25</v>
      </c>
      <c r="D21" s="12">
        <f ca="1">_xll.DBRW($C$9,$C$14,$C21,D$17,$E$14)</f>
        <v>10</v>
      </c>
      <c r="E21" s="12">
        <f ca="1">_xll.DBRW($C$9,$C$14,$C21,E$17,$E$14)</f>
        <v>10</v>
      </c>
      <c r="F21" s="12">
        <f ca="1">_xll.DBRW($C$9,$C$14,$C21,F$17,$E$14)</f>
        <v>10</v>
      </c>
      <c r="G21" s="12">
        <f ca="1">_xll.DBRW($C$9,$C$14,$C21,G$17,$E$14)</f>
        <v>30</v>
      </c>
      <c r="H21" s="12">
        <f ca="1">_xll.DBRW($C$9,$C$14,$C21,H$17,$E$14)</f>
        <v>10</v>
      </c>
      <c r="I21" s="12">
        <f ca="1">_xll.DBRW($C$9,$C$14,$C21,I$17,$E$14)</f>
        <v>10</v>
      </c>
      <c r="J21" s="12">
        <f ca="1">_xll.DBRW($C$9,$C$14,$C21,J$17,$E$14)</f>
        <v>10</v>
      </c>
      <c r="K21" s="12">
        <f ca="1">_xll.DBRW($C$9,$C$14,$C21,K$17,$E$14)</f>
        <v>30</v>
      </c>
      <c r="L21" s="12">
        <f ca="1">_xll.DBRW($C$9,$C$14,$C21,L$17,$E$14)</f>
        <v>10</v>
      </c>
      <c r="M21" s="12">
        <f ca="1">_xll.DBRW($C$9,$C$14,$C21,M$17,$E$14)</f>
        <v>10</v>
      </c>
      <c r="N21" s="12">
        <f ca="1">_xll.DBRW($C$9,$C$14,$C21,N$17,$E$14)</f>
        <v>10</v>
      </c>
      <c r="O21" s="12">
        <f ca="1">_xll.DBRW($C$9,$C$14,$C21,O$17,$E$14)</f>
        <v>30</v>
      </c>
      <c r="P21" s="12">
        <f ca="1">_xll.DBRW($C$9,$C$14,$C21,P$17,$E$14)</f>
        <v>10</v>
      </c>
      <c r="Q21" s="12">
        <f ca="1">_xll.DBRW($C$9,$C$14,$C21,Q$17,$E$14)</f>
        <v>10</v>
      </c>
      <c r="R21" s="12">
        <f ca="1">_xll.DBRW($C$9,$C$14,$C21,R$17,$E$14)</f>
        <v>10</v>
      </c>
      <c r="S21" s="12">
        <f ca="1">_xll.DBRW($C$9,$C$14,$C21,S$17,$E$14)</f>
        <v>30</v>
      </c>
      <c r="T21" s="13">
        <f ca="1">_xll.DBRW($C$9,$C$14,$C21,T$17,$E$14)</f>
        <v>120</v>
      </c>
    </row>
    <row r="22" spans="1:20" x14ac:dyDescent="0.25">
      <c r="A22" t="str">
        <f ca="1">IF(_xll.TM1RPTELISCONSOLIDATED($C$18,$C22),IF(_xll.TM1RPTELLEV($C$18,$C22)&lt;=3,_xll.TM1RPTELLEV($C$18,$C22),"D"),"N")</f>
        <v>N</v>
      </c>
      <c r="C22" s="11" t="s">
        <v>26</v>
      </c>
      <c r="D22" s="12">
        <f ca="1">_xll.DBRW($C$9,$C$14,$C22,D$17,$E$14)</f>
        <v>70000</v>
      </c>
      <c r="E22" s="12">
        <f ca="1">_xll.DBRW($C$9,$C$14,$C22,E$17,$E$14)</f>
        <v>70000</v>
      </c>
      <c r="F22" s="12">
        <f ca="1">_xll.DBRW($C$9,$C$14,$C22,F$17,$E$14)</f>
        <v>70000</v>
      </c>
      <c r="G22" s="12">
        <f ca="1">_xll.DBRW($C$9,$C$14,$C22,G$17,$E$14)</f>
        <v>210000</v>
      </c>
      <c r="H22" s="12">
        <f ca="1">_xll.DBRW($C$9,$C$14,$C22,H$17,$E$14)</f>
        <v>70000</v>
      </c>
      <c r="I22" s="12">
        <f ca="1">_xll.DBRW($C$9,$C$14,$C22,I$17,$E$14)</f>
        <v>70000</v>
      </c>
      <c r="J22" s="12">
        <f ca="1">_xll.DBRW($C$9,$C$14,$C22,J$17,$E$14)</f>
        <v>70000</v>
      </c>
      <c r="K22" s="12">
        <f ca="1">_xll.DBRW($C$9,$C$14,$C22,K$17,$E$14)</f>
        <v>210000</v>
      </c>
      <c r="L22" s="12">
        <f ca="1">_xll.DBRW($C$9,$C$14,$C22,L$17,$E$14)</f>
        <v>70000</v>
      </c>
      <c r="M22" s="12">
        <f ca="1">_xll.DBRW($C$9,$C$14,$C22,M$17,$E$14)</f>
        <v>70000</v>
      </c>
      <c r="N22" s="12">
        <f ca="1">_xll.DBRW($C$9,$C$14,$C22,N$17,$E$14)</f>
        <v>70000</v>
      </c>
      <c r="O22" s="12">
        <f ca="1">_xll.DBRW($C$9,$C$14,$C22,O$17,$E$14)</f>
        <v>210000</v>
      </c>
      <c r="P22" s="12">
        <f ca="1">_xll.DBRW($C$9,$C$14,$C22,P$17,$E$14)</f>
        <v>70000</v>
      </c>
      <c r="Q22" s="12">
        <f ca="1">_xll.DBRW($C$9,$C$14,$C22,Q$17,$E$14)</f>
        <v>70000</v>
      </c>
      <c r="R22" s="12">
        <f ca="1">_xll.DBRW($C$9,$C$14,$C22,R$17,$E$14)</f>
        <v>70000</v>
      </c>
      <c r="S22" s="12">
        <f ca="1">_xll.DBRW($C$9,$C$14,$C22,S$17,$E$14)</f>
        <v>210000</v>
      </c>
      <c r="T22" s="13">
        <f ca="1">_xll.DBRW($C$9,$C$14,$C22,T$17,$E$14)</f>
        <v>840000</v>
      </c>
    </row>
    <row r="23" spans="1:20" x14ac:dyDescent="0.25">
      <c r="A23" t="str">
        <f ca="1">IF(_xll.TM1RPTELISCONSOLIDATED($C$18,$C23),IF(_xll.TM1RPTELLEV($C$18,$C23)&lt;=3,_xll.TM1RPTELLEV($C$18,$C23),"D"),"N")</f>
        <v>N</v>
      </c>
      <c r="C23" s="11" t="s">
        <v>27</v>
      </c>
      <c r="D23" s="12">
        <f ca="1">_xll.DBRW($C$9,$C$14,$C23,D$17,$E$14)</f>
        <v>10</v>
      </c>
      <c r="E23" s="12">
        <f ca="1">_xll.DBRW($C$9,$C$14,$C23,E$17,$E$14)</f>
        <v>10</v>
      </c>
      <c r="F23" s="12">
        <f ca="1">_xll.DBRW($C$9,$C$14,$C23,F$17,$E$14)</f>
        <v>10</v>
      </c>
      <c r="G23" s="12">
        <f ca="1">_xll.DBRW($C$9,$C$14,$C23,G$17,$E$14)</f>
        <v>30</v>
      </c>
      <c r="H23" s="12">
        <f ca="1">_xll.DBRW($C$9,$C$14,$C23,H$17,$E$14)</f>
        <v>10</v>
      </c>
      <c r="I23" s="12">
        <f ca="1">_xll.DBRW($C$9,$C$14,$C23,I$17,$E$14)</f>
        <v>10</v>
      </c>
      <c r="J23" s="12">
        <f ca="1">_xll.DBRW($C$9,$C$14,$C23,J$17,$E$14)</f>
        <v>10</v>
      </c>
      <c r="K23" s="12">
        <f ca="1">_xll.DBRW($C$9,$C$14,$C23,K$17,$E$14)</f>
        <v>30</v>
      </c>
      <c r="L23" s="12">
        <f ca="1">_xll.DBRW($C$9,$C$14,$C23,L$17,$E$14)</f>
        <v>10</v>
      </c>
      <c r="M23" s="12">
        <f ca="1">_xll.DBRW($C$9,$C$14,$C23,M$17,$E$14)</f>
        <v>10</v>
      </c>
      <c r="N23" s="12">
        <f ca="1">_xll.DBRW($C$9,$C$14,$C23,N$17,$E$14)</f>
        <v>10</v>
      </c>
      <c r="O23" s="12">
        <f ca="1">_xll.DBRW($C$9,$C$14,$C23,O$17,$E$14)</f>
        <v>30</v>
      </c>
      <c r="P23" s="12">
        <f ca="1">_xll.DBRW($C$9,$C$14,$C23,P$17,$E$14)</f>
        <v>10</v>
      </c>
      <c r="Q23" s="12">
        <f ca="1">_xll.DBRW($C$9,$C$14,$C23,Q$17,$E$14)</f>
        <v>10</v>
      </c>
      <c r="R23" s="12">
        <f ca="1">_xll.DBRW($C$9,$C$14,$C23,R$17,$E$14)</f>
        <v>10</v>
      </c>
      <c r="S23" s="12">
        <f ca="1">_xll.DBRW($C$9,$C$14,$C23,S$17,$E$14)</f>
        <v>30</v>
      </c>
      <c r="T23" s="13">
        <f ca="1">_xll.DBRW($C$9,$C$14,$C23,T$17,$E$14)</f>
        <v>120</v>
      </c>
    </row>
    <row r="24" spans="1:20" x14ac:dyDescent="0.25">
      <c r="A24" t="str">
        <f ca="1">IF(_xll.TM1RPTELISCONSOLIDATED($C$18,$C24),IF(_xll.TM1RPTELLEV($C$18,$C24)&lt;=3,_xll.TM1RPTELLEV($C$18,$C24),"D"),"N")</f>
        <v>N</v>
      </c>
      <c r="C24" s="11" t="s">
        <v>28</v>
      </c>
      <c r="D24" s="12">
        <f ca="1">_xll.DBRW($C$9,$C$14,$C24,D$17,$E$14)</f>
        <v>100000</v>
      </c>
      <c r="E24" s="12">
        <f ca="1">_xll.DBRW($C$9,$C$14,$C24,E$17,$E$14)</f>
        <v>100000</v>
      </c>
      <c r="F24" s="12">
        <f ca="1">_xll.DBRW($C$9,$C$14,$C24,F$17,$E$14)</f>
        <v>100000</v>
      </c>
      <c r="G24" s="12">
        <f ca="1">_xll.DBRW($C$9,$C$14,$C24,G$17,$E$14)</f>
        <v>300000</v>
      </c>
      <c r="H24" s="12">
        <f ca="1">_xll.DBRW($C$9,$C$14,$C24,H$17,$E$14)</f>
        <v>100000</v>
      </c>
      <c r="I24" s="12">
        <f ca="1">_xll.DBRW($C$9,$C$14,$C24,I$17,$E$14)</f>
        <v>100000</v>
      </c>
      <c r="J24" s="12">
        <f ca="1">_xll.DBRW($C$9,$C$14,$C24,J$17,$E$14)</f>
        <v>100000</v>
      </c>
      <c r="K24" s="12">
        <f ca="1">_xll.DBRW($C$9,$C$14,$C24,K$17,$E$14)</f>
        <v>300000</v>
      </c>
      <c r="L24" s="12">
        <f ca="1">_xll.DBRW($C$9,$C$14,$C24,L$17,$E$14)</f>
        <v>100000</v>
      </c>
      <c r="M24" s="12">
        <f ca="1">_xll.DBRW($C$9,$C$14,$C24,M$17,$E$14)</f>
        <v>100000</v>
      </c>
      <c r="N24" s="12">
        <f ca="1">_xll.DBRW($C$9,$C$14,$C24,N$17,$E$14)</f>
        <v>100000</v>
      </c>
      <c r="O24" s="12">
        <f ca="1">_xll.DBRW($C$9,$C$14,$C24,O$17,$E$14)</f>
        <v>300000</v>
      </c>
      <c r="P24" s="12">
        <f ca="1">_xll.DBRW($C$9,$C$14,$C24,P$17,$E$14)</f>
        <v>100000</v>
      </c>
      <c r="Q24" s="12">
        <f ca="1">_xll.DBRW($C$9,$C$14,$C24,Q$17,$E$14)</f>
        <v>100000</v>
      </c>
      <c r="R24" s="12">
        <f ca="1">_xll.DBRW($C$9,$C$14,$C24,R$17,$E$14)</f>
        <v>100000</v>
      </c>
      <c r="S24" s="12">
        <f ca="1">_xll.DBRW($C$9,$C$14,$C24,S$17,$E$14)</f>
        <v>300000</v>
      </c>
      <c r="T24" s="13">
        <f ca="1">_xll.DBRW($C$9,$C$14,$C24,T$17,$E$14)</f>
        <v>1200000</v>
      </c>
    </row>
    <row r="25" spans="1:20" x14ac:dyDescent="0.25">
      <c r="A25" t="str">
        <f ca="1">IF(_xll.TM1RPTELISCONSOLIDATED($C$18,$C25),IF(_xll.TM1RPTELLEV($C$18,$C25)&lt;=3,_xll.TM1RPTELLEV($C$18,$C25),"D"),"N")</f>
        <v>N</v>
      </c>
      <c r="C25" s="11" t="s">
        <v>29</v>
      </c>
      <c r="D25" s="12">
        <f ca="1">_xll.DBRW($C$9,$C$14,$C25,D$17,$E$14)</f>
        <v>20</v>
      </c>
      <c r="E25" s="12">
        <f ca="1">_xll.DBRW($C$9,$C$14,$C25,E$17,$E$14)</f>
        <v>20</v>
      </c>
      <c r="F25" s="12">
        <f ca="1">_xll.DBRW($C$9,$C$14,$C25,F$17,$E$14)</f>
        <v>20</v>
      </c>
      <c r="G25" s="12">
        <f ca="1">_xll.DBRW($C$9,$C$14,$C25,G$17,$E$14)</f>
        <v>60</v>
      </c>
      <c r="H25" s="12">
        <f ca="1">_xll.DBRW($C$9,$C$14,$C25,H$17,$E$14)</f>
        <v>20</v>
      </c>
      <c r="I25" s="12">
        <f ca="1">_xll.DBRW($C$9,$C$14,$C25,I$17,$E$14)</f>
        <v>20</v>
      </c>
      <c r="J25" s="12">
        <f ca="1">_xll.DBRW($C$9,$C$14,$C25,J$17,$E$14)</f>
        <v>20</v>
      </c>
      <c r="K25" s="12">
        <f ca="1">_xll.DBRW($C$9,$C$14,$C25,K$17,$E$14)</f>
        <v>60</v>
      </c>
      <c r="L25" s="12">
        <f ca="1">_xll.DBRW($C$9,$C$14,$C25,L$17,$E$14)</f>
        <v>20</v>
      </c>
      <c r="M25" s="12">
        <f ca="1">_xll.DBRW($C$9,$C$14,$C25,M$17,$E$14)</f>
        <v>20</v>
      </c>
      <c r="N25" s="12">
        <f ca="1">_xll.DBRW($C$9,$C$14,$C25,N$17,$E$14)</f>
        <v>20</v>
      </c>
      <c r="O25" s="12">
        <f ca="1">_xll.DBRW($C$9,$C$14,$C25,O$17,$E$14)</f>
        <v>60</v>
      </c>
      <c r="P25" s="12">
        <f ca="1">_xll.DBRW($C$9,$C$14,$C25,P$17,$E$14)</f>
        <v>20</v>
      </c>
      <c r="Q25" s="12">
        <f ca="1">_xll.DBRW($C$9,$C$14,$C25,Q$17,$E$14)</f>
        <v>20</v>
      </c>
      <c r="R25" s="12">
        <f ca="1">_xll.DBRW($C$9,$C$14,$C25,R$17,$E$14)</f>
        <v>20</v>
      </c>
      <c r="S25" s="12">
        <f ca="1">_xll.DBRW($C$9,$C$14,$C25,S$17,$E$14)</f>
        <v>60</v>
      </c>
      <c r="T25" s="13">
        <f ca="1">_xll.DBRW($C$9,$C$14,$C25,T$17,$E$14)</f>
        <v>240</v>
      </c>
    </row>
    <row r="26" spans="1:20" x14ac:dyDescent="0.25">
      <c r="A26" t="str">
        <f ca="1">IF(_xll.TM1RPTELISCONSOLIDATED($C$18,$C26),IF(_xll.TM1RPTELLEV($C$18,$C26)&lt;=3,_xll.TM1RPTELLEV($C$18,$C26),"D"),"N")</f>
        <v>N</v>
      </c>
      <c r="C26" s="11" t="s">
        <v>30</v>
      </c>
      <c r="D26" s="12">
        <f ca="1">_xll.DBRW($C$9,$C$14,$C26,D$17,$E$14)</f>
        <v>130000</v>
      </c>
      <c r="E26" s="12">
        <f ca="1">_xll.DBRW($C$9,$C$14,$C26,E$17,$E$14)</f>
        <v>130000</v>
      </c>
      <c r="F26" s="12">
        <f ca="1">_xll.DBRW($C$9,$C$14,$C26,F$17,$E$14)</f>
        <v>130000</v>
      </c>
      <c r="G26" s="12">
        <f ca="1">_xll.DBRW($C$9,$C$14,$C26,G$17,$E$14)</f>
        <v>390000</v>
      </c>
      <c r="H26" s="12">
        <f ca="1">_xll.DBRW($C$9,$C$14,$C26,H$17,$E$14)</f>
        <v>130000</v>
      </c>
      <c r="I26" s="12">
        <f ca="1">_xll.DBRW($C$9,$C$14,$C26,I$17,$E$14)</f>
        <v>130000</v>
      </c>
      <c r="J26" s="12">
        <f ca="1">_xll.DBRW($C$9,$C$14,$C26,J$17,$E$14)</f>
        <v>130000</v>
      </c>
      <c r="K26" s="12">
        <f ca="1">_xll.DBRW($C$9,$C$14,$C26,K$17,$E$14)</f>
        <v>390000</v>
      </c>
      <c r="L26" s="12">
        <f ca="1">_xll.DBRW($C$9,$C$14,$C26,L$17,$E$14)</f>
        <v>130000</v>
      </c>
      <c r="M26" s="12">
        <f ca="1">_xll.DBRW($C$9,$C$14,$C26,M$17,$E$14)</f>
        <v>130000</v>
      </c>
      <c r="N26" s="12">
        <f ca="1">_xll.DBRW($C$9,$C$14,$C26,N$17,$E$14)</f>
        <v>130000</v>
      </c>
      <c r="O26" s="12">
        <f ca="1">_xll.DBRW($C$9,$C$14,$C26,O$17,$E$14)</f>
        <v>390000</v>
      </c>
      <c r="P26" s="12">
        <f ca="1">_xll.DBRW($C$9,$C$14,$C26,P$17,$E$14)</f>
        <v>130000</v>
      </c>
      <c r="Q26" s="12">
        <f ca="1">_xll.DBRW($C$9,$C$14,$C26,Q$17,$E$14)</f>
        <v>130000</v>
      </c>
      <c r="R26" s="12">
        <f ca="1">_xll.DBRW($C$9,$C$14,$C26,R$17,$E$14)</f>
        <v>130000</v>
      </c>
      <c r="S26" s="12">
        <f ca="1">_xll.DBRW($C$9,$C$14,$C26,S$17,$E$14)</f>
        <v>390000</v>
      </c>
      <c r="T26" s="13">
        <f ca="1">_xll.DBRW($C$9,$C$14,$C26,T$17,$E$14)</f>
        <v>1560000</v>
      </c>
    </row>
    <row r="27" spans="1:20" x14ac:dyDescent="0.25">
      <c r="A27" t="str">
        <f ca="1">IF(_xll.TM1RPTELISCONSOLIDATED($C$18,$C27),IF(_xll.TM1RPTELLEV($C$18,$C27)&lt;=3,_xll.TM1RPTELLEV($C$18,$C27),"D"),"N")</f>
        <v>N</v>
      </c>
      <c r="C27" s="11" t="s">
        <v>31</v>
      </c>
      <c r="D27" s="12">
        <f ca="1">_xll.DBRW($C$9,$C$14,$C27,D$17,$E$14)</f>
        <v>15</v>
      </c>
      <c r="E27" s="12">
        <f ca="1">_xll.DBRW($C$9,$C$14,$C27,E$17,$E$14)</f>
        <v>15</v>
      </c>
      <c r="F27" s="12">
        <f ca="1">_xll.DBRW($C$9,$C$14,$C27,F$17,$E$14)</f>
        <v>15</v>
      </c>
      <c r="G27" s="12">
        <f ca="1">_xll.DBRW($C$9,$C$14,$C27,G$17,$E$14)</f>
        <v>45</v>
      </c>
      <c r="H27" s="12">
        <f ca="1">_xll.DBRW($C$9,$C$14,$C27,H$17,$E$14)</f>
        <v>15</v>
      </c>
      <c r="I27" s="12">
        <f ca="1">_xll.DBRW($C$9,$C$14,$C27,I$17,$E$14)</f>
        <v>15</v>
      </c>
      <c r="J27" s="12">
        <f ca="1">_xll.DBRW($C$9,$C$14,$C27,J$17,$E$14)</f>
        <v>15</v>
      </c>
      <c r="K27" s="12">
        <f ca="1">_xll.DBRW($C$9,$C$14,$C27,K$17,$E$14)</f>
        <v>45</v>
      </c>
      <c r="L27" s="12">
        <f ca="1">_xll.DBRW($C$9,$C$14,$C27,L$17,$E$14)</f>
        <v>20</v>
      </c>
      <c r="M27" s="12">
        <f ca="1">_xll.DBRW($C$9,$C$14,$C27,M$17,$E$14)</f>
        <v>20</v>
      </c>
      <c r="N27" s="12">
        <f ca="1">_xll.DBRW($C$9,$C$14,$C27,N$17,$E$14)</f>
        <v>20</v>
      </c>
      <c r="O27" s="12">
        <f ca="1">_xll.DBRW($C$9,$C$14,$C27,O$17,$E$14)</f>
        <v>60</v>
      </c>
      <c r="P27" s="12">
        <f ca="1">_xll.DBRW($C$9,$C$14,$C27,P$17,$E$14)</f>
        <v>20</v>
      </c>
      <c r="Q27" s="12">
        <f ca="1">_xll.DBRW($C$9,$C$14,$C27,Q$17,$E$14)</f>
        <v>20</v>
      </c>
      <c r="R27" s="12">
        <f ca="1">_xll.DBRW($C$9,$C$14,$C27,R$17,$E$14)</f>
        <v>20</v>
      </c>
      <c r="S27" s="12">
        <f ca="1">_xll.DBRW($C$9,$C$14,$C27,S$17,$E$14)</f>
        <v>60</v>
      </c>
      <c r="T27" s="13">
        <f ca="1">_xll.DBRW($C$9,$C$14,$C27,T$17,$E$14)</f>
        <v>210</v>
      </c>
    </row>
    <row r="28" spans="1:20" x14ac:dyDescent="0.25">
      <c r="A28" t="str">
        <f ca="1">IF(_xll.TM1RPTELISCONSOLIDATED($C$18,$C28),IF(_xll.TM1RPTELLEV($C$18,$C28)&lt;=3,_xll.TM1RPTELLEV($C$18,$C28),"D"),"N")</f>
        <v>N</v>
      </c>
      <c r="C28" s="11" t="s">
        <v>32</v>
      </c>
      <c r="D28" s="12">
        <f ca="1">_xll.DBRW($C$9,$C$14,$C28,D$17,$E$14)</f>
        <v>60000</v>
      </c>
      <c r="E28" s="12">
        <f ca="1">_xll.DBRW($C$9,$C$14,$C28,E$17,$E$14)</f>
        <v>60000</v>
      </c>
      <c r="F28" s="12">
        <f ca="1">_xll.DBRW($C$9,$C$14,$C28,F$17,$E$14)</f>
        <v>60000</v>
      </c>
      <c r="G28" s="12">
        <f ca="1">_xll.DBRW($C$9,$C$14,$C28,G$17,$E$14)</f>
        <v>180000</v>
      </c>
      <c r="H28" s="12">
        <f ca="1">_xll.DBRW($C$9,$C$14,$C28,H$17,$E$14)</f>
        <v>60000</v>
      </c>
      <c r="I28" s="12">
        <f ca="1">_xll.DBRW($C$9,$C$14,$C28,I$17,$E$14)</f>
        <v>60000</v>
      </c>
      <c r="J28" s="12">
        <f ca="1">_xll.DBRW($C$9,$C$14,$C28,J$17,$E$14)</f>
        <v>60000</v>
      </c>
      <c r="K28" s="12">
        <f ca="1">_xll.DBRW($C$9,$C$14,$C28,K$17,$E$14)</f>
        <v>180000</v>
      </c>
      <c r="L28" s="12">
        <f ca="1">_xll.DBRW($C$9,$C$14,$C28,L$17,$E$14)</f>
        <v>130000</v>
      </c>
      <c r="M28" s="12">
        <f ca="1">_xll.DBRW($C$9,$C$14,$C28,M$17,$E$14)</f>
        <v>130000</v>
      </c>
      <c r="N28" s="12">
        <f ca="1">_xll.DBRW($C$9,$C$14,$C28,N$17,$E$14)</f>
        <v>130000</v>
      </c>
      <c r="O28" s="12">
        <f ca="1">_xll.DBRW($C$9,$C$14,$C28,O$17,$E$14)</f>
        <v>390000</v>
      </c>
      <c r="P28" s="12">
        <f ca="1">_xll.DBRW($C$9,$C$14,$C28,P$17,$E$14)</f>
        <v>130000</v>
      </c>
      <c r="Q28" s="12">
        <f ca="1">_xll.DBRW($C$9,$C$14,$C28,Q$17,$E$14)</f>
        <v>130000</v>
      </c>
      <c r="R28" s="12">
        <f ca="1">_xll.DBRW($C$9,$C$14,$C28,R$17,$E$14)</f>
        <v>130000</v>
      </c>
      <c r="S28" s="12">
        <f ca="1">_xll.DBRW($C$9,$C$14,$C28,S$17,$E$14)</f>
        <v>390000</v>
      </c>
      <c r="T28" s="13">
        <f ca="1">_xll.DBRW($C$9,$C$14,$C28,T$17,$E$14)</f>
        <v>1140000</v>
      </c>
    </row>
    <row r="29" spans="1:20" x14ac:dyDescent="0.25">
      <c r="A29" t="str">
        <f ca="1">IF(_xll.TM1RPTELISCONSOLIDATED($C$18,$C29),IF(_xll.TM1RPTELLEV($C$18,$C29)&lt;=3,_xll.TM1RPTELLEV($C$18,$C29),"D"),"N")</f>
        <v>N</v>
      </c>
      <c r="C29" s="11" t="s">
        <v>33</v>
      </c>
      <c r="D29" s="12">
        <f ca="1">_xll.DBRW($C$9,$C$14,$C29,D$17,$E$14)</f>
        <v>410000</v>
      </c>
      <c r="E29" s="12">
        <f ca="1">_xll.DBRW($C$9,$C$14,$C29,E$17,$E$14)</f>
        <v>410000</v>
      </c>
      <c r="F29" s="12">
        <f ca="1">_xll.DBRW($C$9,$C$14,$C29,F$17,$E$14)</f>
        <v>410000</v>
      </c>
      <c r="G29" s="12">
        <f ca="1">_xll.DBRW($C$9,$C$14,$C29,G$17,$E$14)</f>
        <v>1230000</v>
      </c>
      <c r="H29" s="12">
        <f ca="1">_xll.DBRW($C$9,$C$14,$C29,H$17,$E$14)</f>
        <v>410000</v>
      </c>
      <c r="I29" s="12">
        <f ca="1">_xll.DBRW($C$9,$C$14,$C29,I$17,$E$14)</f>
        <v>410000</v>
      </c>
      <c r="J29" s="12">
        <f ca="1">_xll.DBRW($C$9,$C$14,$C29,J$17,$E$14)</f>
        <v>410000</v>
      </c>
      <c r="K29" s="12">
        <f ca="1">_xll.DBRW($C$9,$C$14,$C29,K$17,$E$14)</f>
        <v>1230000</v>
      </c>
      <c r="L29" s="12">
        <f ca="1">_xll.DBRW($C$9,$C$14,$C29,L$17,$E$14)</f>
        <v>480000</v>
      </c>
      <c r="M29" s="12">
        <f ca="1">_xll.DBRW($C$9,$C$14,$C29,M$17,$E$14)</f>
        <v>480000</v>
      </c>
      <c r="N29" s="12">
        <f ca="1">_xll.DBRW($C$9,$C$14,$C29,N$17,$E$14)</f>
        <v>480000</v>
      </c>
      <c r="O29" s="12">
        <f ca="1">_xll.DBRW($C$9,$C$14,$C29,O$17,$E$14)</f>
        <v>1440000</v>
      </c>
      <c r="P29" s="12">
        <f ca="1">_xll.DBRW($C$9,$C$14,$C29,P$17,$E$14)</f>
        <v>480000</v>
      </c>
      <c r="Q29" s="12">
        <f ca="1">_xll.DBRW($C$9,$C$14,$C29,Q$17,$E$14)</f>
        <v>480000</v>
      </c>
      <c r="R29" s="12">
        <f ca="1">_xll.DBRW($C$9,$C$14,$C29,R$17,$E$14)</f>
        <v>480000</v>
      </c>
      <c r="S29" s="12">
        <f ca="1">_xll.DBRW($C$9,$C$14,$C29,S$17,$E$14)</f>
        <v>1440000</v>
      </c>
      <c r="T29" s="13">
        <f ca="1">_xll.DBRW($C$9,$C$14,$C29,T$17,$E$14)</f>
        <v>5340000</v>
      </c>
    </row>
    <row r="30" spans="1:20" x14ac:dyDescent="0.25">
      <c r="A30" t="str">
        <f ca="1">IF(_xll.TM1RPTELISCONSOLIDATED($C$18,$C30),IF(_xll.TM1RPTELLEV($C$18,$C30)&lt;=3,_xll.TM1RPTELLEV($C$18,$C30),"D"),"N")</f>
        <v>N</v>
      </c>
      <c r="C30" s="11" t="s">
        <v>34</v>
      </c>
      <c r="D30" s="12">
        <f ca="1">_xll.DBRW($C$9,$C$14,$C30,D$17,$E$14)</f>
        <v>0</v>
      </c>
      <c r="E30" s="12">
        <f ca="1">_xll.DBRW($C$9,$C$14,$C30,E$17,$E$14)</f>
        <v>0</v>
      </c>
      <c r="F30" s="12">
        <f ca="1">_xll.DBRW($C$9,$C$14,$C30,F$17,$E$14)</f>
        <v>0</v>
      </c>
      <c r="G30" s="12">
        <f ca="1">_xll.DBRW($C$9,$C$14,$C30,G$17,$E$14)</f>
        <v>0</v>
      </c>
      <c r="H30" s="12">
        <f ca="1">_xll.DBRW($C$9,$C$14,$C30,H$17,$E$14)</f>
        <v>0</v>
      </c>
      <c r="I30" s="12">
        <f ca="1">_xll.DBRW($C$9,$C$14,$C30,I$17,$E$14)</f>
        <v>0</v>
      </c>
      <c r="J30" s="12">
        <f ca="1">_xll.DBRW($C$9,$C$14,$C30,J$17,$E$14)</f>
        <v>0</v>
      </c>
      <c r="K30" s="12">
        <f ca="1">_xll.DBRW($C$9,$C$14,$C30,K$17,$E$14)</f>
        <v>0</v>
      </c>
      <c r="L30" s="12">
        <f ca="1">_xll.DBRW($C$9,$C$14,$C30,L$17,$E$14)</f>
        <v>0</v>
      </c>
      <c r="M30" s="12">
        <f ca="1">_xll.DBRW($C$9,$C$14,$C30,M$17,$E$14)</f>
        <v>0</v>
      </c>
      <c r="N30" s="12">
        <f ca="1">_xll.DBRW($C$9,$C$14,$C30,N$17,$E$14)</f>
        <v>0</v>
      </c>
      <c r="O30" s="12">
        <f ca="1">_xll.DBRW($C$9,$C$14,$C30,O$17,$E$14)</f>
        <v>0</v>
      </c>
      <c r="P30" s="12">
        <f ca="1">_xll.DBRW($C$9,$C$14,$C30,P$17,$E$14)</f>
        <v>0</v>
      </c>
      <c r="Q30" s="12">
        <f ca="1">_xll.DBRW($C$9,$C$14,$C30,Q$17,$E$14)</f>
        <v>0</v>
      </c>
      <c r="R30" s="12">
        <f ca="1">_xll.DBRW($C$9,$C$14,$C30,R$17,$E$14)</f>
        <v>0</v>
      </c>
      <c r="S30" s="12">
        <f ca="1">_xll.DBRW($C$9,$C$14,$C30,S$17,$E$14)</f>
        <v>0</v>
      </c>
      <c r="T30" s="13">
        <f ca="1">_xll.DBRW($C$9,$C$14,$C30,T$17,$E$14)</f>
        <v>0</v>
      </c>
    </row>
    <row r="31" spans="1:20" x14ac:dyDescent="0.25">
      <c r="A31" t="str">
        <f ca="1">IF(_xll.TM1RPTELISCONSOLIDATED($C$18,$C31),IF(_xll.TM1RPTELLEV($C$18,$C31)&lt;=3,_xll.TM1RPTELLEV($C$18,$C31),"D"),"N")</f>
        <v>N</v>
      </c>
      <c r="C31" s="11" t="s">
        <v>35</v>
      </c>
      <c r="D31" s="12">
        <f ca="1">_xll.DBRW($C$9,$C$14,$C31,D$17,$E$14)</f>
        <v>0</v>
      </c>
      <c r="E31" s="12">
        <f ca="1">_xll.DBRW($C$9,$C$14,$C31,E$17,$E$14)</f>
        <v>0</v>
      </c>
      <c r="F31" s="12">
        <f ca="1">_xll.DBRW($C$9,$C$14,$C31,F$17,$E$14)</f>
        <v>0</v>
      </c>
      <c r="G31" s="12">
        <f ca="1">_xll.DBRW($C$9,$C$14,$C31,G$17,$E$14)</f>
        <v>0</v>
      </c>
      <c r="H31" s="12">
        <f ca="1">_xll.DBRW($C$9,$C$14,$C31,H$17,$E$14)</f>
        <v>0</v>
      </c>
      <c r="I31" s="12">
        <f ca="1">_xll.DBRW($C$9,$C$14,$C31,I$17,$E$14)</f>
        <v>0</v>
      </c>
      <c r="J31" s="12">
        <f ca="1">_xll.DBRW($C$9,$C$14,$C31,J$17,$E$14)</f>
        <v>0</v>
      </c>
      <c r="K31" s="12">
        <f ca="1">_xll.DBRW($C$9,$C$14,$C31,K$17,$E$14)</f>
        <v>0</v>
      </c>
      <c r="L31" s="12">
        <f ca="1">_xll.DBRW($C$9,$C$14,$C31,L$17,$E$14)</f>
        <v>0</v>
      </c>
      <c r="M31" s="12">
        <f ca="1">_xll.DBRW($C$9,$C$14,$C31,M$17,$E$14)</f>
        <v>0</v>
      </c>
      <c r="N31" s="12">
        <f ca="1">_xll.DBRW($C$9,$C$14,$C31,N$17,$E$14)</f>
        <v>0</v>
      </c>
      <c r="O31" s="12">
        <f ca="1">_xll.DBRW($C$9,$C$14,$C31,O$17,$E$14)</f>
        <v>0</v>
      </c>
      <c r="P31" s="12">
        <f ca="1">_xll.DBRW($C$9,$C$14,$C31,P$17,$E$14)</f>
        <v>0</v>
      </c>
      <c r="Q31" s="12">
        <f ca="1">_xll.DBRW($C$9,$C$14,$C31,Q$17,$E$14)</f>
        <v>0</v>
      </c>
      <c r="R31" s="12">
        <f ca="1">_xll.DBRW($C$9,$C$14,$C31,R$17,$E$14)</f>
        <v>0</v>
      </c>
      <c r="S31" s="12">
        <f ca="1">_xll.DBRW($C$9,$C$14,$C31,S$17,$E$14)</f>
        <v>0</v>
      </c>
      <c r="T31" s="13">
        <f ca="1">_xll.DBRW($C$9,$C$14,$C31,T$17,$E$14)</f>
        <v>0</v>
      </c>
    </row>
    <row r="32" spans="1:20" x14ac:dyDescent="0.25">
      <c r="A32" t="str">
        <f ca="1">IF(_xll.TM1RPTELISCONSOLIDATED($C$18,$C32),IF(_xll.TM1RPTELLEV($C$18,$C32)&lt;=3,_xll.TM1RPTELLEV($C$18,$C32),"D"),"N")</f>
        <v>N</v>
      </c>
      <c r="C32" s="11" t="s">
        <v>36</v>
      </c>
      <c r="D32" s="12">
        <f ca="1">_xll.DBRW($C$9,$C$14,$C32,D$17,$E$14)</f>
        <v>0.3</v>
      </c>
      <c r="E32" s="12">
        <f ca="1">_xll.DBRW($C$9,$C$14,$C32,E$17,$E$14)</f>
        <v>0.3</v>
      </c>
      <c r="F32" s="12">
        <f ca="1">_xll.DBRW($C$9,$C$14,$C32,F$17,$E$14)</f>
        <v>0.3</v>
      </c>
      <c r="G32" s="12">
        <f ca="1">_xll.DBRW($C$9,$C$14,$C32,G$17,$E$14)</f>
        <v>0.89999999999999991</v>
      </c>
      <c r="H32" s="12">
        <f ca="1">_xll.DBRW($C$9,$C$14,$C32,H$17,$E$14)</f>
        <v>0.3</v>
      </c>
      <c r="I32" s="12">
        <f ca="1">_xll.DBRW($C$9,$C$14,$C32,I$17,$E$14)</f>
        <v>0.3</v>
      </c>
      <c r="J32" s="12">
        <f ca="1">_xll.DBRW($C$9,$C$14,$C32,J$17,$E$14)</f>
        <v>0.3</v>
      </c>
      <c r="K32" s="12">
        <f ca="1">_xll.DBRW($C$9,$C$14,$C32,K$17,$E$14)</f>
        <v>0.89999999999999991</v>
      </c>
      <c r="L32" s="12">
        <f ca="1">_xll.DBRW($C$9,$C$14,$C32,L$17,$E$14)</f>
        <v>0.3</v>
      </c>
      <c r="M32" s="12">
        <f ca="1">_xll.DBRW($C$9,$C$14,$C32,M$17,$E$14)</f>
        <v>0.3</v>
      </c>
      <c r="N32" s="12">
        <f ca="1">_xll.DBRW($C$9,$C$14,$C32,N$17,$E$14)</f>
        <v>0.3</v>
      </c>
      <c r="O32" s="12">
        <f ca="1">_xll.DBRW($C$9,$C$14,$C32,O$17,$E$14)</f>
        <v>0.89999999999999991</v>
      </c>
      <c r="P32" s="12">
        <f ca="1">_xll.DBRW($C$9,$C$14,$C32,P$17,$E$14)</f>
        <v>0.3</v>
      </c>
      <c r="Q32" s="12">
        <f ca="1">_xll.DBRW($C$9,$C$14,$C32,Q$17,$E$14)</f>
        <v>0.3</v>
      </c>
      <c r="R32" s="12">
        <f ca="1">_xll.DBRW($C$9,$C$14,$C32,R$17,$E$14)</f>
        <v>0.3</v>
      </c>
      <c r="S32" s="12">
        <f ca="1">_xll.DBRW($C$9,$C$14,$C32,S$17,$E$14)</f>
        <v>0.89999999999999991</v>
      </c>
      <c r="T32" s="13">
        <f ca="1">_xll.DBRW($C$9,$C$14,$C32,T$17,$E$14)</f>
        <v>3.5999999999999992</v>
      </c>
    </row>
    <row r="33" spans="1:20" x14ac:dyDescent="0.25">
      <c r="A33" t="str">
        <f ca="1">IF(_xll.TM1RPTELISCONSOLIDATED($C$18,$C33),IF(_xll.TM1RPTELLEV($C$18,$C33)&lt;=3,_xll.TM1RPTELLEV($C$18,$C33),"D"),"N")</f>
        <v>N</v>
      </c>
      <c r="C33" s="11" t="s">
        <v>37</v>
      </c>
      <c r="D33" s="12">
        <f ca="1">_xll.DBRW($C$9,$C$14,$C33,D$17,$E$14)</f>
        <v>0.3</v>
      </c>
      <c r="E33" s="12">
        <f ca="1">_xll.DBRW($C$9,$C$14,$C33,E$17,$E$14)</f>
        <v>0.3</v>
      </c>
      <c r="F33" s="12">
        <f ca="1">_xll.DBRW($C$9,$C$14,$C33,F$17,$E$14)</f>
        <v>0.3</v>
      </c>
      <c r="G33" s="12">
        <f ca="1">_xll.DBRW($C$9,$C$14,$C33,G$17,$E$14)</f>
        <v>0.89999999999999991</v>
      </c>
      <c r="H33" s="12">
        <f ca="1">_xll.DBRW($C$9,$C$14,$C33,H$17,$E$14)</f>
        <v>0.3</v>
      </c>
      <c r="I33" s="12">
        <f ca="1">_xll.DBRW($C$9,$C$14,$C33,I$17,$E$14)</f>
        <v>0.3</v>
      </c>
      <c r="J33" s="12">
        <f ca="1">_xll.DBRW($C$9,$C$14,$C33,J$17,$E$14)</f>
        <v>0.3</v>
      </c>
      <c r="K33" s="12">
        <f ca="1">_xll.DBRW($C$9,$C$14,$C33,K$17,$E$14)</f>
        <v>0.89999999999999991</v>
      </c>
      <c r="L33" s="12">
        <f ca="1">_xll.DBRW($C$9,$C$14,$C33,L$17,$E$14)</f>
        <v>0.3</v>
      </c>
      <c r="M33" s="12">
        <f ca="1">_xll.DBRW($C$9,$C$14,$C33,M$17,$E$14)</f>
        <v>0.3</v>
      </c>
      <c r="N33" s="12">
        <f ca="1">_xll.DBRW($C$9,$C$14,$C33,N$17,$E$14)</f>
        <v>0.3</v>
      </c>
      <c r="O33" s="12">
        <f ca="1">_xll.DBRW($C$9,$C$14,$C33,O$17,$E$14)</f>
        <v>0.89999999999999991</v>
      </c>
      <c r="P33" s="12">
        <f ca="1">_xll.DBRW($C$9,$C$14,$C33,P$17,$E$14)</f>
        <v>0.3</v>
      </c>
      <c r="Q33" s="12">
        <f ca="1">_xll.DBRW($C$9,$C$14,$C33,Q$17,$E$14)</f>
        <v>0.3</v>
      </c>
      <c r="R33" s="12">
        <f ca="1">_xll.DBRW($C$9,$C$14,$C33,R$17,$E$14)</f>
        <v>0.3</v>
      </c>
      <c r="S33" s="12">
        <f ca="1">_xll.DBRW($C$9,$C$14,$C33,S$17,$E$14)</f>
        <v>0.89999999999999991</v>
      </c>
      <c r="T33" s="13">
        <f ca="1">_xll.DBRW($C$9,$C$14,$C33,T$17,$E$14)</f>
        <v>3.5999999999999992</v>
      </c>
    </row>
    <row r="34" spans="1:20" x14ac:dyDescent="0.25">
      <c r="A34" t="str">
        <f ca="1">IF(_xll.TM1RPTELISCONSOLIDATED($C$18,$C34),IF(_xll.TM1RPTELLEV($C$18,$C34)&lt;=3,_xll.TM1RPTELLEV($C$18,$C34),"D"),"N")</f>
        <v>N</v>
      </c>
      <c r="C34" s="11" t="s">
        <v>38</v>
      </c>
      <c r="D34" s="12">
        <f ca="1">_xll.DBRW($C$9,$C$14,$C34,D$17,$E$14)</f>
        <v>0.3</v>
      </c>
      <c r="E34" s="12">
        <f ca="1">_xll.DBRW($C$9,$C$14,$C34,E$17,$E$14)</f>
        <v>0.3</v>
      </c>
      <c r="F34" s="12">
        <f ca="1">_xll.DBRW($C$9,$C$14,$C34,F$17,$E$14)</f>
        <v>0.3</v>
      </c>
      <c r="G34" s="12">
        <f ca="1">_xll.DBRW($C$9,$C$14,$C34,G$17,$E$14)</f>
        <v>0.89999999999999991</v>
      </c>
      <c r="H34" s="12">
        <f ca="1">_xll.DBRW($C$9,$C$14,$C34,H$17,$E$14)</f>
        <v>0.3</v>
      </c>
      <c r="I34" s="12">
        <f ca="1">_xll.DBRW($C$9,$C$14,$C34,I$17,$E$14)</f>
        <v>0.3</v>
      </c>
      <c r="J34" s="12">
        <f ca="1">_xll.DBRW($C$9,$C$14,$C34,J$17,$E$14)</f>
        <v>0.3</v>
      </c>
      <c r="K34" s="12">
        <f ca="1">_xll.DBRW($C$9,$C$14,$C34,K$17,$E$14)</f>
        <v>0.89999999999999991</v>
      </c>
      <c r="L34" s="12">
        <f ca="1">_xll.DBRW($C$9,$C$14,$C34,L$17,$E$14)</f>
        <v>0.3</v>
      </c>
      <c r="M34" s="12">
        <f ca="1">_xll.DBRW($C$9,$C$14,$C34,M$17,$E$14)</f>
        <v>0.3</v>
      </c>
      <c r="N34" s="12">
        <f ca="1">_xll.DBRW($C$9,$C$14,$C34,N$17,$E$14)</f>
        <v>0.3</v>
      </c>
      <c r="O34" s="12">
        <f ca="1">_xll.DBRW($C$9,$C$14,$C34,O$17,$E$14)</f>
        <v>0.89999999999999991</v>
      </c>
      <c r="P34" s="12">
        <f ca="1">_xll.DBRW($C$9,$C$14,$C34,P$17,$E$14)</f>
        <v>0.3</v>
      </c>
      <c r="Q34" s="12">
        <f ca="1">_xll.DBRW($C$9,$C$14,$C34,Q$17,$E$14)</f>
        <v>0.3</v>
      </c>
      <c r="R34" s="12">
        <f ca="1">_xll.DBRW($C$9,$C$14,$C34,R$17,$E$14)</f>
        <v>0.3</v>
      </c>
      <c r="S34" s="12">
        <f ca="1">_xll.DBRW($C$9,$C$14,$C34,S$17,$E$14)</f>
        <v>0.89999999999999991</v>
      </c>
      <c r="T34" s="13">
        <f ca="1">_xll.DBRW($C$9,$C$14,$C34,T$17,$E$14)</f>
        <v>3.5999999999999992</v>
      </c>
    </row>
    <row r="35" spans="1:20" x14ac:dyDescent="0.25">
      <c r="A35" t="str">
        <f ca="1">IF(_xll.TM1RPTELISCONSOLIDATED($C$18,$C35),IF(_xll.TM1RPTELLEV($C$18,$C35)&lt;=3,_xll.TM1RPTELLEV($C$18,$C35),"D"),"N")</f>
        <v>N</v>
      </c>
      <c r="C35" s="11" t="s">
        <v>39</v>
      </c>
      <c r="D35" s="12">
        <f ca="1">_xll.DBRW($C$9,$C$14,$C35,D$17,$E$14)</f>
        <v>0.1</v>
      </c>
      <c r="E35" s="12">
        <f ca="1">_xll.DBRW($C$9,$C$14,$C35,E$17,$E$14)</f>
        <v>0.1</v>
      </c>
      <c r="F35" s="12">
        <f ca="1">_xll.DBRW($C$9,$C$14,$C35,F$17,$E$14)</f>
        <v>0.1</v>
      </c>
      <c r="G35" s="12">
        <f ca="1">_xll.DBRW($C$9,$C$14,$C35,G$17,$E$14)</f>
        <v>0.30000000000000004</v>
      </c>
      <c r="H35" s="12">
        <f ca="1">_xll.DBRW($C$9,$C$14,$C35,H$17,$E$14)</f>
        <v>0.1</v>
      </c>
      <c r="I35" s="12">
        <f ca="1">_xll.DBRW($C$9,$C$14,$C35,I$17,$E$14)</f>
        <v>0.1</v>
      </c>
      <c r="J35" s="12">
        <f ca="1">_xll.DBRW($C$9,$C$14,$C35,J$17,$E$14)</f>
        <v>0.1</v>
      </c>
      <c r="K35" s="12">
        <f ca="1">_xll.DBRW($C$9,$C$14,$C35,K$17,$E$14)</f>
        <v>0.30000000000000004</v>
      </c>
      <c r="L35" s="12">
        <f ca="1">_xll.DBRW($C$9,$C$14,$C35,L$17,$E$14)</f>
        <v>0.1</v>
      </c>
      <c r="M35" s="12">
        <f ca="1">_xll.DBRW($C$9,$C$14,$C35,M$17,$E$14)</f>
        <v>0.1</v>
      </c>
      <c r="N35" s="12">
        <f ca="1">_xll.DBRW($C$9,$C$14,$C35,N$17,$E$14)</f>
        <v>0.1</v>
      </c>
      <c r="O35" s="12">
        <f ca="1">_xll.DBRW($C$9,$C$14,$C35,O$17,$E$14)</f>
        <v>0.30000000000000004</v>
      </c>
      <c r="P35" s="12">
        <f ca="1">_xll.DBRW($C$9,$C$14,$C35,P$17,$E$14)</f>
        <v>0.1</v>
      </c>
      <c r="Q35" s="12">
        <f ca="1">_xll.DBRW($C$9,$C$14,$C35,Q$17,$E$14)</f>
        <v>0.1</v>
      </c>
      <c r="R35" s="12">
        <f ca="1">_xll.DBRW($C$9,$C$14,$C35,R$17,$E$14)</f>
        <v>0.1</v>
      </c>
      <c r="S35" s="12">
        <f ca="1">_xll.DBRW($C$9,$C$14,$C35,S$17,$E$14)</f>
        <v>0.30000000000000004</v>
      </c>
      <c r="T35" s="13">
        <f ca="1">_xll.DBRW($C$9,$C$14,$C35,T$17,$E$14)</f>
        <v>1.2</v>
      </c>
    </row>
    <row r="36" spans="1:20" x14ac:dyDescent="0.25">
      <c r="A36" t="str">
        <f ca="1">IF(_xll.TM1RPTELISCONSOLIDATED($C$18,$C36),IF(_xll.TM1RPTELLEV($C$18,$C36)&lt;=3,_xll.TM1RPTELLEV($C$18,$C36),"D"),"N")</f>
        <v>N</v>
      </c>
      <c r="C36" s="11" t="s">
        <v>40</v>
      </c>
      <c r="D36" s="12">
        <f ca="1">_xll.DBRW($C$9,$C$14,$C36,D$17,$E$14)</f>
        <v>41000</v>
      </c>
      <c r="E36" s="12">
        <f ca="1">_xll.DBRW($C$9,$C$14,$C36,E$17,$E$14)</f>
        <v>41000</v>
      </c>
      <c r="F36" s="12">
        <f ca="1">_xll.DBRW($C$9,$C$14,$C36,F$17,$E$14)</f>
        <v>41000</v>
      </c>
      <c r="G36" s="12">
        <f ca="1">_xll.DBRW($C$9,$C$14,$C36,G$17,$E$14)</f>
        <v>123000</v>
      </c>
      <c r="H36" s="12">
        <f ca="1">_xll.DBRW($C$9,$C$14,$C36,H$17,$E$14)</f>
        <v>41000</v>
      </c>
      <c r="I36" s="12">
        <f ca="1">_xll.DBRW($C$9,$C$14,$C36,I$17,$E$14)</f>
        <v>41000</v>
      </c>
      <c r="J36" s="12">
        <f ca="1">_xll.DBRW($C$9,$C$14,$C36,J$17,$E$14)</f>
        <v>41000</v>
      </c>
      <c r="K36" s="12">
        <f ca="1">_xll.DBRW($C$9,$C$14,$C36,K$17,$E$14)</f>
        <v>123000</v>
      </c>
      <c r="L36" s="12">
        <f ca="1">_xll.DBRW($C$9,$C$14,$C36,L$17,$E$14)</f>
        <v>41000</v>
      </c>
      <c r="M36" s="12">
        <f ca="1">_xll.DBRW($C$9,$C$14,$C36,M$17,$E$14)</f>
        <v>41000</v>
      </c>
      <c r="N36" s="12">
        <f ca="1">_xll.DBRW($C$9,$C$14,$C36,N$17,$E$14)</f>
        <v>41000</v>
      </c>
      <c r="O36" s="12">
        <f ca="1">_xll.DBRW($C$9,$C$14,$C36,O$17,$E$14)</f>
        <v>123000</v>
      </c>
      <c r="P36" s="12">
        <f ca="1">_xll.DBRW($C$9,$C$14,$C36,P$17,$E$14)</f>
        <v>41000</v>
      </c>
      <c r="Q36" s="12">
        <f ca="1">_xll.DBRW($C$9,$C$14,$C36,Q$17,$E$14)</f>
        <v>41000</v>
      </c>
      <c r="R36" s="12">
        <f ca="1">_xll.DBRW($C$9,$C$14,$C36,R$17,$E$14)</f>
        <v>41000</v>
      </c>
      <c r="S36" s="12">
        <f ca="1">_xll.DBRW($C$9,$C$14,$C36,S$17,$E$14)</f>
        <v>123000</v>
      </c>
      <c r="T36" s="13">
        <f ca="1">_xll.DBRW($C$9,$C$14,$C36,T$17,$E$14)</f>
        <v>492000</v>
      </c>
    </row>
    <row r="37" spans="1:20" x14ac:dyDescent="0.25">
      <c r="A37" t="str">
        <f ca="1">IF(_xll.TM1RPTELISCONSOLIDATED($C$18,$C37),IF(_xll.TM1RPTELLEV($C$18,$C37)&lt;=3,_xll.TM1RPTELLEV($C$18,$C37),"D"),"N")</f>
        <v>N</v>
      </c>
      <c r="C37" s="11" t="s">
        <v>41</v>
      </c>
      <c r="D37" s="12">
        <f ca="1">_xll.DBRW($C$9,$C$14,$C37,D$17,$E$14)</f>
        <v>61000</v>
      </c>
      <c r="E37" s="12">
        <f ca="1">_xll.DBRW($C$9,$C$14,$C37,E$17,$E$14)</f>
        <v>61000</v>
      </c>
      <c r="F37" s="12">
        <f ca="1">_xll.DBRW($C$9,$C$14,$C37,F$17,$E$14)</f>
        <v>61000</v>
      </c>
      <c r="G37" s="12">
        <f ca="1">_xll.DBRW($C$9,$C$14,$C37,G$17,$E$14)</f>
        <v>183000</v>
      </c>
      <c r="H37" s="12">
        <f ca="1">_xll.DBRW($C$9,$C$14,$C37,H$17,$E$14)</f>
        <v>61000</v>
      </c>
      <c r="I37" s="12">
        <f ca="1">_xll.DBRW($C$9,$C$14,$C37,I$17,$E$14)</f>
        <v>61000</v>
      </c>
      <c r="J37" s="12">
        <f ca="1">_xll.DBRW($C$9,$C$14,$C37,J$17,$E$14)</f>
        <v>61000</v>
      </c>
      <c r="K37" s="12">
        <f ca="1">_xll.DBRW($C$9,$C$14,$C37,K$17,$E$14)</f>
        <v>183000</v>
      </c>
      <c r="L37" s="12">
        <f ca="1">_xll.DBRW($C$9,$C$14,$C37,L$17,$E$14)</f>
        <v>61000</v>
      </c>
      <c r="M37" s="12">
        <f ca="1">_xll.DBRW($C$9,$C$14,$C37,M$17,$E$14)</f>
        <v>61000</v>
      </c>
      <c r="N37" s="12">
        <f ca="1">_xll.DBRW($C$9,$C$14,$C37,N$17,$E$14)</f>
        <v>61000</v>
      </c>
      <c r="O37" s="12">
        <f ca="1">_xll.DBRW($C$9,$C$14,$C37,O$17,$E$14)</f>
        <v>183000</v>
      </c>
      <c r="P37" s="12">
        <f ca="1">_xll.DBRW($C$9,$C$14,$C37,P$17,$E$14)</f>
        <v>61000</v>
      </c>
      <c r="Q37" s="12">
        <f ca="1">_xll.DBRW($C$9,$C$14,$C37,Q$17,$E$14)</f>
        <v>61000</v>
      </c>
      <c r="R37" s="12">
        <f ca="1">_xll.DBRW($C$9,$C$14,$C37,R$17,$E$14)</f>
        <v>61000</v>
      </c>
      <c r="S37" s="12">
        <f ca="1">_xll.DBRW($C$9,$C$14,$C37,S$17,$E$14)</f>
        <v>183000</v>
      </c>
      <c r="T37" s="13">
        <f ca="1">_xll.DBRW($C$9,$C$14,$C37,T$17,$E$14)</f>
        <v>732000</v>
      </c>
    </row>
    <row r="38" spans="1:20" x14ac:dyDescent="0.25">
      <c r="A38" t="str">
        <f ca="1">IF(_xll.TM1RPTELISCONSOLIDATED($C$18,$C38),IF(_xll.TM1RPTELLEV($C$18,$C38)&lt;=3,_xll.TM1RPTELLEV($C$18,$C38),"D"),"N")</f>
        <v>N</v>
      </c>
      <c r="C38" s="11" t="s">
        <v>42</v>
      </c>
      <c r="D38" s="12">
        <f ca="1">_xll.DBRW($C$9,$C$14,$C38,D$17,$E$14)</f>
        <v>68500</v>
      </c>
      <c r="E38" s="12">
        <f ca="1">_xll.DBRW($C$9,$C$14,$C38,E$17,$E$14)</f>
        <v>68500</v>
      </c>
      <c r="F38" s="12">
        <f ca="1">_xll.DBRW($C$9,$C$14,$C38,F$17,$E$14)</f>
        <v>68500</v>
      </c>
      <c r="G38" s="12">
        <f ca="1">_xll.DBRW($C$9,$C$14,$C38,G$17,$E$14)</f>
        <v>205500</v>
      </c>
      <c r="H38" s="12">
        <f ca="1">_xll.DBRW($C$9,$C$14,$C38,H$17,$E$14)</f>
        <v>68500</v>
      </c>
      <c r="I38" s="12">
        <f ca="1">_xll.DBRW($C$9,$C$14,$C38,I$17,$E$14)</f>
        <v>68500</v>
      </c>
      <c r="J38" s="12">
        <f ca="1">_xll.DBRW($C$9,$C$14,$C38,J$17,$E$14)</f>
        <v>68500</v>
      </c>
      <c r="K38" s="12">
        <f ca="1">_xll.DBRW($C$9,$C$14,$C38,K$17,$E$14)</f>
        <v>205500</v>
      </c>
      <c r="L38" s="12">
        <f ca="1">_xll.DBRW($C$9,$C$14,$C38,L$17,$E$14)</f>
        <v>68500</v>
      </c>
      <c r="M38" s="12">
        <f ca="1">_xll.DBRW($C$9,$C$14,$C38,M$17,$E$14)</f>
        <v>68500</v>
      </c>
      <c r="N38" s="12">
        <f ca="1">_xll.DBRW($C$9,$C$14,$C38,N$17,$E$14)</f>
        <v>68500</v>
      </c>
      <c r="O38" s="12">
        <f ca="1">_xll.DBRW($C$9,$C$14,$C38,O$17,$E$14)</f>
        <v>205500</v>
      </c>
      <c r="P38" s="12">
        <f ca="1">_xll.DBRW($C$9,$C$14,$C38,P$17,$E$14)</f>
        <v>68500</v>
      </c>
      <c r="Q38" s="12">
        <f ca="1">_xll.DBRW($C$9,$C$14,$C38,Q$17,$E$14)</f>
        <v>68500</v>
      </c>
      <c r="R38" s="12">
        <f ca="1">_xll.DBRW($C$9,$C$14,$C38,R$17,$E$14)</f>
        <v>68500</v>
      </c>
      <c r="S38" s="12">
        <f ca="1">_xll.DBRW($C$9,$C$14,$C38,S$17,$E$14)</f>
        <v>205500</v>
      </c>
      <c r="T38" s="13">
        <f ca="1">_xll.DBRW($C$9,$C$14,$C38,T$17,$E$14)</f>
        <v>822000</v>
      </c>
    </row>
    <row r="39" spans="1:20" x14ac:dyDescent="0.25">
      <c r="A39" t="str">
        <f ca="1">IF(_xll.TM1RPTELISCONSOLIDATED($C$18,$C39),IF(_xll.TM1RPTELLEV($C$18,$C39)&lt;=3,_xll.TM1RPTELLEV($C$18,$C39),"D"),"N")</f>
        <v>N</v>
      </c>
      <c r="C39" s="11" t="s">
        <v>43</v>
      </c>
      <c r="D39" s="12">
        <f ca="1">_xll.DBRW($C$9,$C$14,$C39,D$17,$E$14)</f>
        <v>103000</v>
      </c>
      <c r="E39" s="12">
        <f ca="1">_xll.DBRW($C$9,$C$14,$C39,E$17,$E$14)</f>
        <v>103000</v>
      </c>
      <c r="F39" s="12">
        <f ca="1">_xll.DBRW($C$9,$C$14,$C39,F$17,$E$14)</f>
        <v>103000</v>
      </c>
      <c r="G39" s="12">
        <f ca="1">_xll.DBRW($C$9,$C$14,$C39,G$17,$E$14)</f>
        <v>309000</v>
      </c>
      <c r="H39" s="12">
        <f ca="1">_xll.DBRW($C$9,$C$14,$C39,H$17,$E$14)</f>
        <v>103000</v>
      </c>
      <c r="I39" s="12">
        <f ca="1">_xll.DBRW($C$9,$C$14,$C39,I$17,$E$14)</f>
        <v>103000</v>
      </c>
      <c r="J39" s="12">
        <f ca="1">_xll.DBRW($C$9,$C$14,$C39,J$17,$E$14)</f>
        <v>103000</v>
      </c>
      <c r="K39" s="12">
        <f ca="1">_xll.DBRW($C$9,$C$14,$C39,K$17,$E$14)</f>
        <v>309000</v>
      </c>
      <c r="L39" s="12">
        <f ca="1">_xll.DBRW($C$9,$C$14,$C39,L$17,$E$14)</f>
        <v>103000</v>
      </c>
      <c r="M39" s="12">
        <f ca="1">_xll.DBRW($C$9,$C$14,$C39,M$17,$E$14)</f>
        <v>103000</v>
      </c>
      <c r="N39" s="12">
        <f ca="1">_xll.DBRW($C$9,$C$14,$C39,N$17,$E$14)</f>
        <v>103000</v>
      </c>
      <c r="O39" s="12">
        <f ca="1">_xll.DBRW($C$9,$C$14,$C39,O$17,$E$14)</f>
        <v>309000</v>
      </c>
      <c r="P39" s="12">
        <f ca="1">_xll.DBRW($C$9,$C$14,$C39,P$17,$E$14)</f>
        <v>103000</v>
      </c>
      <c r="Q39" s="12">
        <f ca="1">_xll.DBRW($C$9,$C$14,$C39,Q$17,$E$14)</f>
        <v>103000</v>
      </c>
      <c r="R39" s="12">
        <f ca="1">_xll.DBRW($C$9,$C$14,$C39,R$17,$E$14)</f>
        <v>103000</v>
      </c>
      <c r="S39" s="12">
        <f ca="1">_xll.DBRW($C$9,$C$14,$C39,S$17,$E$14)</f>
        <v>309000</v>
      </c>
      <c r="T39" s="13">
        <f ca="1">_xll.DBRW($C$9,$C$14,$C39,T$17,$E$14)</f>
        <v>1236000</v>
      </c>
    </row>
    <row r="40" spans="1:20" x14ac:dyDescent="0.25">
      <c r="A40" t="str">
        <f ca="1">IF(_xll.TM1RPTELISCONSOLIDATED($C$18,$C40),IF(_xll.TM1RPTELLEV($C$18,$C40)&lt;=3,_xll.TM1RPTELLEV($C$18,$C40),"D"),"N")</f>
        <v>N</v>
      </c>
      <c r="C40" s="11" t="s">
        <v>44</v>
      </c>
      <c r="D40" s="12">
        <f ca="1">_xll.DBRW($C$9,$C$14,$C40,D$17,$E$14)</f>
        <v>46500</v>
      </c>
      <c r="E40" s="12">
        <f ca="1">_xll.DBRW($C$9,$C$14,$C40,E$17,$E$14)</f>
        <v>46500</v>
      </c>
      <c r="F40" s="12">
        <f ca="1">_xll.DBRW($C$9,$C$14,$C40,F$17,$E$14)</f>
        <v>46500</v>
      </c>
      <c r="G40" s="12">
        <f ca="1">_xll.DBRW($C$9,$C$14,$C40,G$17,$E$14)</f>
        <v>139500</v>
      </c>
      <c r="H40" s="12">
        <f ca="1">_xll.DBRW($C$9,$C$14,$C40,H$17,$E$14)</f>
        <v>46500</v>
      </c>
      <c r="I40" s="12">
        <f ca="1">_xll.DBRW($C$9,$C$14,$C40,I$17,$E$14)</f>
        <v>46500</v>
      </c>
      <c r="J40" s="12">
        <f ca="1">_xll.DBRW($C$9,$C$14,$C40,J$17,$E$14)</f>
        <v>46500</v>
      </c>
      <c r="K40" s="12">
        <f ca="1">_xll.DBRW($C$9,$C$14,$C40,K$17,$E$14)</f>
        <v>139500</v>
      </c>
      <c r="L40" s="12">
        <f ca="1">_xll.DBRW($C$9,$C$14,$C40,L$17,$E$14)</f>
        <v>67000</v>
      </c>
      <c r="M40" s="12">
        <f ca="1">_xll.DBRW($C$9,$C$14,$C40,M$17,$E$14)</f>
        <v>67000</v>
      </c>
      <c r="N40" s="12">
        <f ca="1">_xll.DBRW($C$9,$C$14,$C40,N$17,$E$14)</f>
        <v>67000</v>
      </c>
      <c r="O40" s="12">
        <f ca="1">_xll.DBRW($C$9,$C$14,$C40,O$17,$E$14)</f>
        <v>201000</v>
      </c>
      <c r="P40" s="12">
        <f ca="1">_xll.DBRW($C$9,$C$14,$C40,P$17,$E$14)</f>
        <v>67000</v>
      </c>
      <c r="Q40" s="12">
        <f ca="1">_xll.DBRW($C$9,$C$14,$C40,Q$17,$E$14)</f>
        <v>67000</v>
      </c>
      <c r="R40" s="12">
        <f ca="1">_xll.DBRW($C$9,$C$14,$C40,R$17,$E$14)</f>
        <v>67000</v>
      </c>
      <c r="S40" s="12">
        <f ca="1">_xll.DBRW($C$9,$C$14,$C40,S$17,$E$14)</f>
        <v>201000</v>
      </c>
      <c r="T40" s="13">
        <f ca="1">_xll.DBRW($C$9,$C$14,$C40,T$17,$E$14)</f>
        <v>681000</v>
      </c>
    </row>
    <row r="41" spans="1:20" x14ac:dyDescent="0.25">
      <c r="A41" t="str">
        <f ca="1">IF(_xll.TM1RPTELISCONSOLIDATED($C$18,$C41),IF(_xll.TM1RPTELLEV($C$18,$C41)&lt;=3,_xll.TM1RPTELLEV($C$18,$C41),"D"),"N")</f>
        <v>N</v>
      </c>
      <c r="C41" s="11" t="s">
        <v>45</v>
      </c>
      <c r="D41" s="12">
        <f ca="1">_xll.DBRW($C$9,$C$14,$C41,D$17,$E$14)</f>
        <v>90000</v>
      </c>
      <c r="E41" s="12">
        <f ca="1">_xll.DBRW($C$9,$C$14,$C41,E$17,$E$14)</f>
        <v>90000</v>
      </c>
      <c r="F41" s="12">
        <f ca="1">_xll.DBRW($C$9,$C$14,$C41,F$17,$E$14)</f>
        <v>90000</v>
      </c>
      <c r="G41" s="12">
        <f ca="1">_xll.DBRW($C$9,$C$14,$C41,G$17,$E$14)</f>
        <v>270000</v>
      </c>
      <c r="H41" s="12">
        <f ca="1">_xll.DBRW($C$9,$C$14,$C41,H$17,$E$14)</f>
        <v>90000</v>
      </c>
      <c r="I41" s="12">
        <f ca="1">_xll.DBRW($C$9,$C$14,$C41,I$17,$E$14)</f>
        <v>90000</v>
      </c>
      <c r="J41" s="12">
        <f ca="1">_xll.DBRW($C$9,$C$14,$C41,J$17,$E$14)</f>
        <v>90000</v>
      </c>
      <c r="K41" s="12">
        <f ca="1">_xll.DBRW($C$9,$C$14,$C41,K$17,$E$14)</f>
        <v>270000</v>
      </c>
      <c r="L41" s="12">
        <f ca="1">_xll.DBRW($C$9,$C$14,$C41,L$17,$E$14)</f>
        <v>139500</v>
      </c>
      <c r="M41" s="12">
        <f ca="1">_xll.DBRW($C$9,$C$14,$C41,M$17,$E$14)</f>
        <v>139500</v>
      </c>
      <c r="N41" s="12">
        <f ca="1">_xll.DBRW($C$9,$C$14,$C41,N$17,$E$14)</f>
        <v>139500</v>
      </c>
      <c r="O41" s="12">
        <f ca="1">_xll.DBRW($C$9,$C$14,$C41,O$17,$E$14)</f>
        <v>418500</v>
      </c>
      <c r="P41" s="12">
        <f ca="1">_xll.DBRW($C$9,$C$14,$C41,P$17,$E$14)</f>
        <v>139500</v>
      </c>
      <c r="Q41" s="12">
        <f ca="1">_xll.DBRW($C$9,$C$14,$C41,Q$17,$E$14)</f>
        <v>139500</v>
      </c>
      <c r="R41" s="12">
        <f ca="1">_xll.DBRW($C$9,$C$14,$C41,R$17,$E$14)</f>
        <v>139500</v>
      </c>
      <c r="S41" s="12">
        <f ca="1">_xll.DBRW($C$9,$C$14,$C41,S$17,$E$14)</f>
        <v>418500</v>
      </c>
      <c r="T41" s="13">
        <f ca="1">_xll.DBRW($C$9,$C$14,$C41,T$17,$E$14)</f>
        <v>1377000</v>
      </c>
    </row>
    <row r="42" spans="1:20" x14ac:dyDescent="0.25">
      <c r="A42" t="str">
        <f ca="1">IF(_xll.TM1RPTELISCONSOLIDATED($C$18,$C42),IF(_xll.TM1RPTELLEV($C$18,$C42)&lt;=3,_xll.TM1RPTELLEV($C$18,$C42),"D"),"N")</f>
        <v>N</v>
      </c>
      <c r="C42" s="11" t="s">
        <v>46</v>
      </c>
      <c r="D42" s="12">
        <f ca="1">_xll.DBRW($C$9,$C$14,$C42,D$17,$E$14)</f>
        <v>320000</v>
      </c>
      <c r="E42" s="12">
        <f ca="1">_xll.DBRW($C$9,$C$14,$C42,E$17,$E$14)</f>
        <v>320000</v>
      </c>
      <c r="F42" s="12">
        <f ca="1">_xll.DBRW($C$9,$C$14,$C42,F$17,$E$14)</f>
        <v>320000</v>
      </c>
      <c r="G42" s="12">
        <f ca="1">_xll.DBRW($C$9,$C$14,$C42,G$17,$E$14)</f>
        <v>960000</v>
      </c>
      <c r="H42" s="12">
        <f ca="1">_xll.DBRW($C$9,$C$14,$C42,H$17,$E$14)</f>
        <v>320000</v>
      </c>
      <c r="I42" s="12">
        <f ca="1">_xll.DBRW($C$9,$C$14,$C42,I$17,$E$14)</f>
        <v>320000</v>
      </c>
      <c r="J42" s="12">
        <f ca="1">_xll.DBRW($C$9,$C$14,$C42,J$17,$E$14)</f>
        <v>320000</v>
      </c>
      <c r="K42" s="12">
        <f ca="1">_xll.DBRW($C$9,$C$14,$C42,K$17,$E$14)</f>
        <v>960000</v>
      </c>
      <c r="L42" s="12">
        <f ca="1">_xll.DBRW($C$9,$C$14,$C42,L$17,$E$14)</f>
        <v>340500</v>
      </c>
      <c r="M42" s="12">
        <f ca="1">_xll.DBRW($C$9,$C$14,$C42,M$17,$E$14)</f>
        <v>340500</v>
      </c>
      <c r="N42" s="12">
        <f ca="1">_xll.DBRW($C$9,$C$14,$C42,N$17,$E$14)</f>
        <v>340500</v>
      </c>
      <c r="O42" s="12">
        <f ca="1">_xll.DBRW($C$9,$C$14,$C42,O$17,$E$14)</f>
        <v>1021500</v>
      </c>
      <c r="P42" s="12">
        <f ca="1">_xll.DBRW($C$9,$C$14,$C42,P$17,$E$14)</f>
        <v>340500</v>
      </c>
      <c r="Q42" s="12">
        <f ca="1">_xll.DBRW($C$9,$C$14,$C42,Q$17,$E$14)</f>
        <v>340500</v>
      </c>
      <c r="R42" s="12">
        <f ca="1">_xll.DBRW($C$9,$C$14,$C42,R$17,$E$14)</f>
        <v>340500</v>
      </c>
      <c r="S42" s="12">
        <f ca="1">_xll.DBRW($C$9,$C$14,$C42,S$17,$E$14)</f>
        <v>1021500</v>
      </c>
      <c r="T42" s="13">
        <f ca="1">_xll.DBRW($C$9,$C$14,$C42,T$17,$E$14)</f>
        <v>3963000</v>
      </c>
    </row>
  </sheetData>
  <mergeCells count="4">
    <mergeCell ref="C13:D13"/>
    <mergeCell ref="C14:D14"/>
    <mergeCell ref="E13:F13"/>
    <mergeCell ref="E14:F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showGridLines="0" topLeftCell="B10" workbookViewId="0">
      <selection activeCell="C41" sqref="C41"/>
    </sheetView>
  </sheetViews>
  <sheetFormatPr defaultRowHeight="15" x14ac:dyDescent="0.25"/>
  <cols>
    <col min="1" max="1" width="2.7109375" hidden="1" customWidth="1"/>
    <col min="2" max="2" width="5.42578125" customWidth="1"/>
    <col min="3" max="3" width="49.7109375" bestFit="1" customWidth="1"/>
    <col min="4" max="4" width="8.42578125" bestFit="1" customWidth="1"/>
    <col min="5" max="6" width="7.5703125" bestFit="1" customWidth="1"/>
    <col min="7" max="7" width="7.7109375" customWidth="1"/>
    <col min="8" max="8" width="7" bestFit="1" customWidth="1"/>
    <col min="9" max="9" width="7.5703125" bestFit="1" customWidth="1"/>
    <col min="10" max="10" width="6.7109375" bestFit="1" customWidth="1"/>
    <col min="11" max="11" width="7" bestFit="1" customWidth="1"/>
    <col min="12" max="12" width="6.140625" bestFit="1" customWidth="1"/>
    <col min="13" max="13" width="7.140625" bestFit="1" customWidth="1"/>
    <col min="14" max="15" width="7" bestFit="1" customWidth="1"/>
    <col min="16" max="16" width="6.7109375" bestFit="1" customWidth="1"/>
    <col min="17" max="17" width="7.28515625" bestFit="1" customWidth="1"/>
    <col min="18" max="19" width="7" bestFit="1" customWidth="1"/>
    <col min="20" max="20" width="8.140625" bestFit="1" customWidth="1"/>
  </cols>
  <sheetData>
    <row r="1" spans="1:20" hidden="1" x14ac:dyDescent="0.25">
      <c r="A1" t="s">
        <v>21</v>
      </c>
    </row>
    <row r="2" spans="1:20" hidden="1" x14ac:dyDescent="0.25">
      <c r="A2">
        <f>0</f>
        <v>0</v>
      </c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20" hidden="1" x14ac:dyDescent="0.25">
      <c r="A3">
        <f>1</f>
        <v>1</v>
      </c>
      <c r="C3" s="22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9"/>
    </row>
    <row r="4" spans="1:20" hidden="1" x14ac:dyDescent="0.25">
      <c r="A4">
        <f>2</f>
        <v>2</v>
      </c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9"/>
    </row>
    <row r="5" spans="1:20" hidden="1" x14ac:dyDescent="0.25">
      <c r="A5">
        <f>3</f>
        <v>3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</row>
    <row r="6" spans="1:20" hidden="1" x14ac:dyDescent="0.25">
      <c r="A6" t="s">
        <v>19</v>
      </c>
      <c r="C6" s="24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9"/>
    </row>
    <row r="7" spans="1:20" hidden="1" x14ac:dyDescent="0.25">
      <c r="A7" t="s">
        <v>20</v>
      </c>
      <c r="C7" s="26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9"/>
    </row>
    <row r="8" spans="1:20" hidden="1" x14ac:dyDescent="0.25">
      <c r="A8" t="s">
        <v>22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27"/>
    </row>
    <row r="9" spans="1:20" hidden="1" x14ac:dyDescent="0.25">
      <c r="C9" t="str">
        <f ca="1">_xll.TM1RPTVIEW("Health Care Solution:Revenue HC:ARPT1", 0, _xll.TM1RPTTITLE("Health Care Solution:Departments HC",$D$15), _xll.TM1RPTTITLE("Health Care Solution:Versions HC",$F$15),TM1RPTFMTRNG,TM1RPTFMTIDCOL)</f>
        <v>Health Care Solution:Revenue HC:ARPT1</v>
      </c>
    </row>
    <row r="11" spans="1:20" ht="36" x14ac:dyDescent="0.55000000000000004">
      <c r="D11" s="17" t="s">
        <v>70</v>
      </c>
      <c r="E11" s="17"/>
      <c r="F11" s="17"/>
      <c r="G11" s="18"/>
      <c r="H11" s="2"/>
      <c r="I11" s="2"/>
      <c r="J11" s="2"/>
      <c r="K11" s="2"/>
      <c r="L11" s="2"/>
    </row>
    <row r="14" spans="1:20" x14ac:dyDescent="0.25">
      <c r="D14" s="40" t="s">
        <v>0</v>
      </c>
      <c r="E14" s="40"/>
      <c r="F14" s="40" t="s">
        <v>1</v>
      </c>
      <c r="G14" s="40"/>
    </row>
    <row r="15" spans="1:20" x14ac:dyDescent="0.25">
      <c r="D15" s="41" t="str">
        <f ca="1">_xll.SUBNM("Health Care Solution:Departments HC","Default","General")</f>
        <v>General</v>
      </c>
      <c r="E15" s="41"/>
      <c r="F15" s="41" t="str">
        <f ca="1">_xll.SUBNM("Health Care Solution:Versions HC","","Forecast")</f>
        <v>Forecast</v>
      </c>
      <c r="G15" s="41"/>
    </row>
    <row r="18" spans="1:20" x14ac:dyDescent="0.25">
      <c r="C18" s="5"/>
      <c r="D18" s="6" t="s">
        <v>2</v>
      </c>
      <c r="E18" s="6" t="s">
        <v>3</v>
      </c>
      <c r="F18" s="6" t="s">
        <v>4</v>
      </c>
      <c r="G18" s="6" t="s">
        <v>5</v>
      </c>
      <c r="H18" s="6" t="s">
        <v>6</v>
      </c>
      <c r="I18" s="6" t="s">
        <v>7</v>
      </c>
      <c r="J18" s="6" t="s">
        <v>8</v>
      </c>
      <c r="K18" s="6" t="s">
        <v>9</v>
      </c>
      <c r="L18" s="6" t="s">
        <v>10</v>
      </c>
      <c r="M18" s="6" t="s">
        <v>11</v>
      </c>
      <c r="N18" s="6" t="s">
        <v>12</v>
      </c>
      <c r="O18" s="6" t="s">
        <v>13</v>
      </c>
      <c r="P18" s="6" t="s">
        <v>14</v>
      </c>
      <c r="Q18" s="6" t="s">
        <v>15</v>
      </c>
      <c r="R18" s="6" t="s">
        <v>16</v>
      </c>
      <c r="S18" s="6" t="s">
        <v>17</v>
      </c>
      <c r="T18" s="6" t="s">
        <v>18</v>
      </c>
    </row>
    <row r="19" spans="1:20" x14ac:dyDescent="0.25">
      <c r="A19" t="str">
        <f ca="1">IF(_xll.TM1RPTELISCONSOLIDATED($C$19,$C19),IF(_xll.TM1RPTELLEV($C$19,$C19)&lt;=3,_xll.TM1RPTELLEV($C$19,$C19),"D"),"N")</f>
        <v>N</v>
      </c>
      <c r="C19" s="7" t="str">
        <f ca="1">_xll.TM1RPTROW($C$9,"Health Care Solution:Revenue HC","",'{AR}01'!$B$16:$B$38,"",0)</f>
        <v>Flag</v>
      </c>
      <c r="D19" s="8" t="str">
        <f ca="1">_xll.DBRW($C$9,$D$15,$C19,D$18,$F$15)</f>
        <v>Forecast</v>
      </c>
      <c r="E19" s="8" t="str">
        <f ca="1">_xll.DBRW($C$9,$D$15,$C19,E$18,$F$15)</f>
        <v>Forecast</v>
      </c>
      <c r="F19" s="8" t="str">
        <f ca="1">_xll.DBRW($C$9,$D$15,$C19,F$18,$F$15)</f>
        <v>Forecast</v>
      </c>
      <c r="G19" s="8" t="str">
        <f ca="1">_xll.DBRW($C$9,$D$15,$C19,G$18,$F$15)</f>
        <v/>
      </c>
      <c r="H19" s="8" t="str">
        <f ca="1">_xll.DBRW($C$9,$D$15,$C19,H$18,$F$15)</f>
        <v/>
      </c>
      <c r="I19" s="8" t="str">
        <f ca="1">_xll.DBRW($C$9,$D$15,$C19,I$18,$F$15)</f>
        <v/>
      </c>
      <c r="J19" s="8" t="str">
        <f ca="1">_xll.DBRW($C$9,$D$15,$C19,J$18,$F$15)</f>
        <v/>
      </c>
      <c r="K19" s="8" t="str">
        <f ca="1">_xll.DBRW($C$9,$D$15,$C19,K$18,$F$15)</f>
        <v/>
      </c>
      <c r="L19" s="8" t="str">
        <f ca="1">_xll.DBRW($C$9,$D$15,$C19,L$18,$F$15)</f>
        <v/>
      </c>
      <c r="M19" s="8" t="str">
        <f ca="1">_xll.DBRW($C$9,$D$15,$C19,M$18,$F$15)</f>
        <v/>
      </c>
      <c r="N19" s="8" t="str">
        <f ca="1">_xll.DBRW($C$9,$D$15,$C19,N$18,$F$15)</f>
        <v/>
      </c>
      <c r="O19" s="8" t="str">
        <f ca="1">_xll.DBRW($C$9,$D$15,$C19,O$18,$F$15)</f>
        <v/>
      </c>
      <c r="P19" s="8" t="str">
        <f ca="1">_xll.DBRW($C$9,$D$15,$C19,P$18,$F$15)</f>
        <v/>
      </c>
      <c r="Q19" s="8" t="str">
        <f ca="1">_xll.DBRW($C$9,$D$15,$C19,Q$18,$F$15)</f>
        <v/>
      </c>
      <c r="R19" s="8" t="str">
        <f ca="1">_xll.DBRW($C$9,$D$15,$C19,R$18,$F$15)</f>
        <v/>
      </c>
      <c r="S19" s="8" t="str">
        <f ca="1">_xll.DBRW($C$9,$D$15,$C19,S$18,$F$15)</f>
        <v/>
      </c>
      <c r="T19" s="9" t="str">
        <f ca="1">_xll.DBRW($C$9,$D$15,$C19,T$18,$F$15)</f>
        <v/>
      </c>
    </row>
    <row r="20" spans="1:20" x14ac:dyDescent="0.25">
      <c r="A20" t="str">
        <f ca="1">IF(_xll.TM1RPTELISCONSOLIDATED($C$19,$C20),IF(_xll.TM1RPTELLEV($C$19,$C20)&lt;=3,_xll.TM1RPTELLEV($C$19,$C20),"D"),"N")</f>
        <v>N</v>
      </c>
      <c r="C20" s="7" t="s">
        <v>48</v>
      </c>
      <c r="D20" s="8" t="str">
        <f ca="1">_xll.DBRW($C$9,$D$15,$C20,D$18,$F$15)</f>
        <v/>
      </c>
      <c r="E20" s="8" t="str">
        <f ca="1">_xll.DBRW($C$9,$D$15,$C20,E$18,$F$15)</f>
        <v/>
      </c>
      <c r="F20" s="8" t="str">
        <f ca="1">_xll.DBRW($C$9,$D$15,$C20,F$18,$F$15)</f>
        <v/>
      </c>
      <c r="G20" s="8" t="str">
        <f ca="1">_xll.DBRW($C$9,$D$15,$C20,G$18,$F$15)</f>
        <v/>
      </c>
      <c r="H20" s="8" t="str">
        <f ca="1">_xll.DBRW($C$9,$D$15,$C20,H$18,$F$15)</f>
        <v/>
      </c>
      <c r="I20" s="8" t="str">
        <f ca="1">_xll.DBRW($C$9,$D$15,$C20,I$18,$F$15)</f>
        <v/>
      </c>
      <c r="J20" s="8" t="str">
        <f ca="1">_xll.DBRW($C$9,$D$15,$C20,J$18,$F$15)</f>
        <v/>
      </c>
      <c r="K20" s="8" t="str">
        <f ca="1">_xll.DBRW($C$9,$D$15,$C20,K$18,$F$15)</f>
        <v/>
      </c>
      <c r="L20" s="8" t="str">
        <f ca="1">_xll.DBRW($C$9,$D$15,$C20,L$18,$F$15)</f>
        <v/>
      </c>
      <c r="M20" s="8" t="str">
        <f ca="1">_xll.DBRW($C$9,$D$15,$C20,M$18,$F$15)</f>
        <v/>
      </c>
      <c r="N20" s="8" t="str">
        <f ca="1">_xll.DBRW($C$9,$D$15,$C20,N$18,$F$15)</f>
        <v/>
      </c>
      <c r="O20" s="8" t="str">
        <f ca="1">_xll.DBRW($C$9,$D$15,$C20,O$18,$F$15)</f>
        <v/>
      </c>
      <c r="P20" s="8" t="str">
        <f ca="1">_xll.DBRW($C$9,$D$15,$C20,P$18,$F$15)</f>
        <v/>
      </c>
      <c r="Q20" s="8" t="str">
        <f ca="1">_xll.DBRW($C$9,$D$15,$C20,Q$18,$F$15)</f>
        <v/>
      </c>
      <c r="R20" s="8" t="str">
        <f ca="1">_xll.DBRW($C$9,$D$15,$C20,R$18,$F$15)</f>
        <v/>
      </c>
      <c r="S20" s="8" t="str">
        <f ca="1">_xll.DBRW($C$9,$D$15,$C20,S$18,$F$15)</f>
        <v/>
      </c>
      <c r="T20" s="9" t="str">
        <f ca="1">_xll.DBRW($C$9,$D$15,$C20,T$18,$F$15)</f>
        <v/>
      </c>
    </row>
    <row r="21" spans="1:20" x14ac:dyDescent="0.25">
      <c r="A21" t="str">
        <f ca="1">IF(_xll.TM1RPTELISCONSOLIDATED($C$19,$C21),IF(_xll.TM1RPTELLEV($C$19,$C21)&lt;=3,_xll.TM1RPTELLEV($C$19,$C21),"D"),"N")</f>
        <v>N</v>
      </c>
      <c r="C21" s="7" t="s">
        <v>49</v>
      </c>
      <c r="D21" s="8">
        <f ca="1">_xll.DBRW($C$9,$D$15,$C21,D$18,$F$15)</f>
        <v>100</v>
      </c>
      <c r="E21" s="8">
        <f ca="1">_xll.DBRW($C$9,$D$15,$C21,E$18,$F$15)</f>
        <v>100</v>
      </c>
      <c r="F21" s="8">
        <f ca="1">_xll.DBRW($C$9,$D$15,$C21,F$18,$F$15)</f>
        <v>100</v>
      </c>
      <c r="G21" s="8">
        <f ca="1">_xll.DBRW($C$9,$D$15,$C21,G$18,$F$15)</f>
        <v>100</v>
      </c>
      <c r="H21" s="8">
        <f ca="1">_xll.DBRW($C$9,$D$15,$C21,H$18,$F$15)</f>
        <v>100</v>
      </c>
      <c r="I21" s="8">
        <f ca="1">_xll.DBRW($C$9,$D$15,$C21,I$18,$F$15)</f>
        <v>100</v>
      </c>
      <c r="J21" s="8">
        <f ca="1">_xll.DBRW($C$9,$D$15,$C21,J$18,$F$15)</f>
        <v>100</v>
      </c>
      <c r="K21" s="8">
        <f ca="1">_xll.DBRW($C$9,$D$15,$C21,K$18,$F$15)</f>
        <v>300</v>
      </c>
      <c r="L21" s="8">
        <f ca="1">_xll.DBRW($C$9,$D$15,$C21,L$18,$F$15)</f>
        <v>100</v>
      </c>
      <c r="M21" s="8">
        <f ca="1">_xll.DBRW($C$9,$D$15,$C21,M$18,$F$15)</f>
        <v>100</v>
      </c>
      <c r="N21" s="8">
        <f ca="1">_xll.DBRW($C$9,$D$15,$C21,N$18,$F$15)</f>
        <v>100</v>
      </c>
      <c r="O21" s="8">
        <f ca="1">_xll.DBRW($C$9,$D$15,$C21,O$18,$F$15)</f>
        <v>300</v>
      </c>
      <c r="P21" s="8">
        <f ca="1">_xll.DBRW($C$9,$D$15,$C21,P$18,$F$15)</f>
        <v>100</v>
      </c>
      <c r="Q21" s="8">
        <f ca="1">_xll.DBRW($C$9,$D$15,$C21,Q$18,$F$15)</f>
        <v>100</v>
      </c>
      <c r="R21" s="8">
        <f ca="1">_xll.DBRW($C$9,$D$15,$C21,R$18,$F$15)</f>
        <v>100</v>
      </c>
      <c r="S21" s="8">
        <f ca="1">_xll.DBRW($C$9,$D$15,$C21,S$18,$F$15)</f>
        <v>300</v>
      </c>
      <c r="T21" s="9">
        <f ca="1">_xll.DBRW($C$9,$D$15,$C21,T$18,$F$15)</f>
        <v>1200</v>
      </c>
    </row>
    <row r="22" spans="1:20" x14ac:dyDescent="0.25">
      <c r="A22" t="str">
        <f ca="1">IF(_xll.TM1RPTELISCONSOLIDATED($C$19,$C22),IF(_xll.TM1RPTELLEV($C$19,$C22)&lt;=3,_xll.TM1RPTELLEV($C$19,$C22),"D"),"N")</f>
        <v>N</v>
      </c>
      <c r="C22" s="7" t="s">
        <v>50</v>
      </c>
      <c r="D22" s="8">
        <f ca="1">_xll.DBRW($C$9,$D$15,$C22,D$18,$F$15)</f>
        <v>0.8</v>
      </c>
      <c r="E22" s="8">
        <f ca="1">_xll.DBRW($C$9,$D$15,$C22,E$18,$F$15)</f>
        <v>0.8</v>
      </c>
      <c r="F22" s="8">
        <f ca="1">_xll.DBRW($C$9,$D$15,$C22,F$18,$F$15)</f>
        <v>0.9</v>
      </c>
      <c r="G22" s="8">
        <f ca="1">_xll.DBRW($C$9,$D$15,$C22,G$18,$F$15)</f>
        <v>0.83333333333333337</v>
      </c>
      <c r="H22" s="8">
        <f ca="1">_xll.DBRW($C$9,$D$15,$C22,H$18,$F$15)</f>
        <v>0.8</v>
      </c>
      <c r="I22" s="8">
        <f ca="1">_xll.DBRW($C$9,$D$15,$C22,I$18,$F$15)</f>
        <v>0.8</v>
      </c>
      <c r="J22" s="8">
        <f ca="1">_xll.DBRW($C$9,$D$15,$C22,J$18,$F$15)</f>
        <v>0.8</v>
      </c>
      <c r="K22" s="8">
        <f ca="1">_xll.DBRW($C$9,$D$15,$C22,K$18,$F$15)</f>
        <v>2.4000000000000004</v>
      </c>
      <c r="L22" s="8">
        <f ca="1">_xll.DBRW($C$9,$D$15,$C22,L$18,$F$15)</f>
        <v>0.7</v>
      </c>
      <c r="M22" s="8">
        <f ca="1">_xll.DBRW($C$9,$D$15,$C22,M$18,$F$15)</f>
        <v>0.7</v>
      </c>
      <c r="N22" s="8">
        <f ca="1">_xll.DBRW($C$9,$D$15,$C22,N$18,$F$15)</f>
        <v>0.7</v>
      </c>
      <c r="O22" s="8">
        <f ca="1">_xll.DBRW($C$9,$D$15,$C22,O$18,$F$15)</f>
        <v>2.0999999999999996</v>
      </c>
      <c r="P22" s="8">
        <f ca="1">_xll.DBRW($C$9,$D$15,$C22,P$18,$F$15)</f>
        <v>0.6</v>
      </c>
      <c r="Q22" s="8">
        <f ca="1">_xll.DBRW($C$9,$D$15,$C22,Q$18,$F$15)</f>
        <v>0.6</v>
      </c>
      <c r="R22" s="8">
        <f ca="1">_xll.DBRW($C$9,$D$15,$C22,R$18,$F$15)</f>
        <v>0.6</v>
      </c>
      <c r="S22" s="8">
        <f ca="1">_xll.DBRW($C$9,$D$15,$C22,S$18,$F$15)</f>
        <v>1.7999999999999998</v>
      </c>
      <c r="T22" s="9">
        <f ca="1">_xll.DBRW($C$9,$D$15,$C22,T$18,$F$15)</f>
        <v>8.7999999999999989</v>
      </c>
    </row>
    <row r="23" spans="1:20" x14ac:dyDescent="0.25">
      <c r="A23" t="str">
        <f ca="1">IF(_xll.TM1RPTELISCONSOLIDATED($C$19,$C23),IF(_xll.TM1RPTELLEV($C$19,$C23)&lt;=3,_xll.TM1RPTELLEV($C$19,$C23),"D"),"N")</f>
        <v>N</v>
      </c>
      <c r="C23" s="7" t="s">
        <v>51</v>
      </c>
      <c r="D23" s="8">
        <f ca="1">_xll.DBRW($C$9,$D$15,$C23,D$18,$F$15)</f>
        <v>80</v>
      </c>
      <c r="E23" s="8">
        <f ca="1">_xll.DBRW($C$9,$D$15,$C23,E$18,$F$15)</f>
        <v>80</v>
      </c>
      <c r="F23" s="8">
        <f ca="1">_xll.DBRW($C$9,$D$15,$C23,F$18,$F$15)</f>
        <v>90</v>
      </c>
      <c r="G23" s="8">
        <f ca="1">_xll.DBRW($C$9,$D$15,$C23,G$18,$F$15)</f>
        <v>83.333333333333343</v>
      </c>
      <c r="H23" s="8">
        <f ca="1">_xll.DBRW($C$9,$D$15,$C23,H$18,$F$15)</f>
        <v>80</v>
      </c>
      <c r="I23" s="8">
        <f ca="1">_xll.DBRW($C$9,$D$15,$C23,I$18,$F$15)</f>
        <v>80</v>
      </c>
      <c r="J23" s="8">
        <f ca="1">_xll.DBRW($C$9,$D$15,$C23,J$18,$F$15)</f>
        <v>80</v>
      </c>
      <c r="K23" s="8">
        <f ca="1">_xll.DBRW($C$9,$D$15,$C23,K$18,$F$15)</f>
        <v>720.00000000000011</v>
      </c>
      <c r="L23" s="8">
        <f ca="1">_xll.DBRW($C$9,$D$15,$C23,L$18,$F$15)</f>
        <v>70</v>
      </c>
      <c r="M23" s="8">
        <f ca="1">_xll.DBRW($C$9,$D$15,$C23,M$18,$F$15)</f>
        <v>70</v>
      </c>
      <c r="N23" s="8">
        <f ca="1">_xll.DBRW($C$9,$D$15,$C23,N$18,$F$15)</f>
        <v>70</v>
      </c>
      <c r="O23" s="8">
        <f ca="1">_xll.DBRW($C$9,$D$15,$C23,O$18,$F$15)</f>
        <v>629.99999999999989</v>
      </c>
      <c r="P23" s="8">
        <f ca="1">_xll.DBRW($C$9,$D$15,$C23,P$18,$F$15)</f>
        <v>60</v>
      </c>
      <c r="Q23" s="8">
        <f ca="1">_xll.DBRW($C$9,$D$15,$C23,Q$18,$F$15)</f>
        <v>60</v>
      </c>
      <c r="R23" s="8">
        <f ca="1">_xll.DBRW($C$9,$D$15,$C23,R$18,$F$15)</f>
        <v>60</v>
      </c>
      <c r="S23" s="8">
        <f ca="1">_xll.DBRW($C$9,$D$15,$C23,S$18,$F$15)</f>
        <v>540</v>
      </c>
      <c r="T23" s="9">
        <f ca="1">_xll.DBRW($C$9,$D$15,$C23,T$18,$F$15)</f>
        <v>10559.999999999998</v>
      </c>
    </row>
    <row r="24" spans="1:20" x14ac:dyDescent="0.25">
      <c r="A24" t="str">
        <f ca="1">IF(_xll.TM1RPTELISCONSOLIDATED($C$19,$C24),IF(_xll.TM1RPTELLEV($C$19,$C24)&lt;=3,_xll.TM1RPTELLEV($C$19,$C24),"D"),"N")</f>
        <v>N</v>
      </c>
      <c r="C24" s="7" t="s">
        <v>52</v>
      </c>
      <c r="D24" s="8">
        <f ca="1">_xll.DBRW($C$9,$D$15,$C24,D$18,$F$15)</f>
        <v>0.25</v>
      </c>
      <c r="E24" s="8">
        <f ca="1">_xll.DBRW($C$9,$D$15,$C24,E$18,$F$15)</f>
        <v>0.35</v>
      </c>
      <c r="F24" s="8">
        <f ca="1">_xll.DBRW($C$9,$D$15,$C24,F$18,$F$15)</f>
        <v>0.25</v>
      </c>
      <c r="G24" s="8">
        <f ca="1">_xll.DBRW($C$9,$D$15,$C24,G$18,$F$15)</f>
        <v>0.28333333333333333</v>
      </c>
      <c r="H24" s="8">
        <f ca="1">_xll.DBRW($C$9,$D$15,$C24,H$18,$F$15)</f>
        <v>0.35</v>
      </c>
      <c r="I24" s="8">
        <f ca="1">_xll.DBRW($C$9,$D$15,$C24,I$18,$F$15)</f>
        <v>0.35</v>
      </c>
      <c r="J24" s="8">
        <f ca="1">_xll.DBRW($C$9,$D$15,$C24,J$18,$F$15)</f>
        <v>0.35</v>
      </c>
      <c r="K24" s="8">
        <f ca="1">_xll.DBRW($C$9,$D$15,$C24,K$18,$F$15)</f>
        <v>1.0499999999999998</v>
      </c>
      <c r="L24" s="8">
        <f ca="1">_xll.DBRW($C$9,$D$15,$C24,L$18,$F$15)</f>
        <v>0.35</v>
      </c>
      <c r="M24" s="8">
        <f ca="1">_xll.DBRW($C$9,$D$15,$C24,M$18,$F$15)</f>
        <v>0.35</v>
      </c>
      <c r="N24" s="8">
        <f ca="1">_xll.DBRW($C$9,$D$15,$C24,N$18,$F$15)</f>
        <v>0.35</v>
      </c>
      <c r="O24" s="8">
        <f ca="1">_xll.DBRW($C$9,$D$15,$C24,O$18,$F$15)</f>
        <v>1.0499999999999998</v>
      </c>
      <c r="P24" s="8">
        <f ca="1">_xll.DBRW($C$9,$D$15,$C24,P$18,$F$15)</f>
        <v>0.35</v>
      </c>
      <c r="Q24" s="8">
        <f ca="1">_xll.DBRW($C$9,$D$15,$C24,Q$18,$F$15)</f>
        <v>0.35</v>
      </c>
      <c r="R24" s="8">
        <f ca="1">_xll.DBRW($C$9,$D$15,$C24,R$18,$F$15)</f>
        <v>0.35</v>
      </c>
      <c r="S24" s="8">
        <f ca="1">_xll.DBRW($C$9,$D$15,$C24,S$18,$F$15)</f>
        <v>1.0499999999999998</v>
      </c>
      <c r="T24" s="9">
        <f ca="1">_xll.DBRW($C$9,$D$15,$C24,T$18,$F$15)</f>
        <v>4</v>
      </c>
    </row>
    <row r="25" spans="1:20" x14ac:dyDescent="0.25">
      <c r="A25" t="str">
        <f ca="1">IF(_xll.TM1RPTELISCONSOLIDATED($C$19,$C25),IF(_xll.TM1RPTELLEV($C$19,$C25)&lt;=3,_xll.TM1RPTELLEV($C$19,$C25),"D"),"N")</f>
        <v>N</v>
      </c>
      <c r="C25" s="7" t="s">
        <v>53</v>
      </c>
      <c r="D25" s="8">
        <f ca="1">_xll.DBRW($C$9,$D$15,$C25,D$18,$F$15)</f>
        <v>0.45</v>
      </c>
      <c r="E25" s="8">
        <f ca="1">_xll.DBRW($C$9,$D$15,$C25,E$18,$F$15)</f>
        <v>0.45</v>
      </c>
      <c r="F25" s="8">
        <f ca="1">_xll.DBRW($C$9,$D$15,$C25,F$18,$F$15)</f>
        <v>0.45</v>
      </c>
      <c r="G25" s="8">
        <f ca="1">_xll.DBRW($C$9,$D$15,$C25,G$18,$F$15)</f>
        <v>0.45</v>
      </c>
      <c r="H25" s="8">
        <f ca="1">_xll.DBRW($C$9,$D$15,$C25,H$18,$F$15)</f>
        <v>0.45</v>
      </c>
      <c r="I25" s="8">
        <f ca="1">_xll.DBRW($C$9,$D$15,$C25,I$18,$F$15)</f>
        <v>0.45</v>
      </c>
      <c r="J25" s="8">
        <f ca="1">_xll.DBRW($C$9,$D$15,$C25,J$18,$F$15)</f>
        <v>0</v>
      </c>
      <c r="K25" s="8">
        <f ca="1">_xll.DBRW($C$9,$D$15,$C25,K$18,$F$15)</f>
        <v>0.9</v>
      </c>
      <c r="L25" s="8">
        <f ca="1">_xll.DBRW($C$9,$D$15,$C25,L$18,$F$15)</f>
        <v>0</v>
      </c>
      <c r="M25" s="8">
        <f ca="1">_xll.DBRW($C$9,$D$15,$C25,M$18,$F$15)</f>
        <v>0.45</v>
      </c>
      <c r="N25" s="8">
        <f ca="1">_xll.DBRW($C$9,$D$15,$C25,N$18,$F$15)</f>
        <v>0</v>
      </c>
      <c r="O25" s="8">
        <f ca="1">_xll.DBRW($C$9,$D$15,$C25,O$18,$F$15)</f>
        <v>0.45</v>
      </c>
      <c r="P25" s="8">
        <f ca="1">_xll.DBRW($C$9,$D$15,$C25,P$18,$F$15)</f>
        <v>0</v>
      </c>
      <c r="Q25" s="8">
        <f ca="1">_xll.DBRW($C$9,$D$15,$C25,Q$18,$F$15)</f>
        <v>0.45</v>
      </c>
      <c r="R25" s="8">
        <f ca="1">_xll.DBRW($C$9,$D$15,$C25,R$18,$F$15)</f>
        <v>0</v>
      </c>
      <c r="S25" s="8">
        <f ca="1">_xll.DBRW($C$9,$D$15,$C25,S$18,$F$15)</f>
        <v>0.45</v>
      </c>
      <c r="T25" s="9">
        <f ca="1">_xll.DBRW($C$9,$D$15,$C25,T$18,$F$15)</f>
        <v>3.1500000000000004</v>
      </c>
    </row>
    <row r="26" spans="1:20" x14ac:dyDescent="0.25">
      <c r="A26" t="str">
        <f ca="1">IF(_xll.TM1RPTELISCONSOLIDATED($C$19,$C26),IF(_xll.TM1RPTELLEV($C$19,$C26)&lt;=3,_xll.TM1RPTELLEV($C$19,$C26),"D"),"N")</f>
        <v>N</v>
      </c>
      <c r="C26" s="7" t="s">
        <v>54</v>
      </c>
      <c r="D26" s="8">
        <f ca="1">_xll.DBRW($C$9,$D$15,$C26,D$18,$F$15)</f>
        <v>0.35</v>
      </c>
      <c r="E26" s="8">
        <f ca="1">_xll.DBRW($C$9,$D$15,$C26,E$18,$F$15)</f>
        <v>0.25</v>
      </c>
      <c r="F26" s="8">
        <f ca="1">_xll.DBRW($C$9,$D$15,$C26,F$18,$F$15)</f>
        <v>0.35</v>
      </c>
      <c r="G26" s="8">
        <f ca="1">_xll.DBRW($C$9,$D$15,$C26,G$18,$F$15)</f>
        <v>0.31666666666666665</v>
      </c>
      <c r="H26" s="8">
        <f ca="1">_xll.DBRW($C$9,$D$15,$C26,H$18,$F$15)</f>
        <v>0.25</v>
      </c>
      <c r="I26" s="8">
        <f ca="1">_xll.DBRW($C$9,$D$15,$C26,I$18,$F$15)</f>
        <v>0.25</v>
      </c>
      <c r="J26" s="8">
        <f ca="1">_xll.DBRW($C$9,$D$15,$C26,J$18,$F$15)</f>
        <v>0.25</v>
      </c>
      <c r="K26" s="8">
        <f ca="1">_xll.DBRW($C$9,$D$15,$C26,K$18,$F$15)</f>
        <v>0.75</v>
      </c>
      <c r="L26" s="8">
        <f ca="1">_xll.DBRW($C$9,$D$15,$C26,L$18,$F$15)</f>
        <v>0.25</v>
      </c>
      <c r="M26" s="8">
        <f ca="1">_xll.DBRW($C$9,$D$15,$C26,M$18,$F$15)</f>
        <v>0.25</v>
      </c>
      <c r="N26" s="8">
        <f ca="1">_xll.DBRW($C$9,$D$15,$C26,N$18,$F$15)</f>
        <v>0.25</v>
      </c>
      <c r="O26" s="8">
        <f ca="1">_xll.DBRW($C$9,$D$15,$C26,O$18,$F$15)</f>
        <v>0.75</v>
      </c>
      <c r="P26" s="8">
        <f ca="1">_xll.DBRW($C$9,$D$15,$C26,P$18,$F$15)</f>
        <v>0.25</v>
      </c>
      <c r="Q26" s="8">
        <f ca="1">_xll.DBRW($C$9,$D$15,$C26,Q$18,$F$15)</f>
        <v>0.25</v>
      </c>
      <c r="R26" s="8">
        <f ca="1">_xll.DBRW($C$9,$D$15,$C26,R$18,$F$15)</f>
        <v>0.25</v>
      </c>
      <c r="S26" s="8">
        <f ca="1">_xll.DBRW($C$9,$D$15,$C26,S$18,$F$15)</f>
        <v>0.75</v>
      </c>
      <c r="T26" s="9">
        <f ca="1">_xll.DBRW($C$9,$D$15,$C26,T$18,$F$15)</f>
        <v>3.2</v>
      </c>
    </row>
    <row r="27" spans="1:20" x14ac:dyDescent="0.25">
      <c r="A27" t="str">
        <f ca="1">IF(_xll.TM1RPTELISCONSOLIDATED($C$19,$C27),IF(_xll.TM1RPTELLEV($C$19,$C27)&lt;=3,_xll.TM1RPTELLEV($C$19,$C27),"D"),"N")</f>
        <v>N</v>
      </c>
      <c r="C27" s="7" t="s">
        <v>55</v>
      </c>
      <c r="D27" s="8">
        <f ca="1">_xll.DBRW($C$9,$D$15,$C27,D$18,$F$15)</f>
        <v>20</v>
      </c>
      <c r="E27" s="8">
        <f ca="1">_xll.DBRW($C$9,$D$15,$C27,E$18,$F$15)</f>
        <v>28</v>
      </c>
      <c r="F27" s="8">
        <f ca="1">_xll.DBRW($C$9,$D$15,$C27,F$18,$F$15)</f>
        <v>22.5</v>
      </c>
      <c r="G27" s="8">
        <f ca="1">_xll.DBRW($C$9,$D$15,$C27,G$18,$F$15)</f>
        <v>23.611111111111114</v>
      </c>
      <c r="H27" s="8">
        <f ca="1">_xll.DBRW($C$9,$D$15,$C27,H$18,$F$15)</f>
        <v>28</v>
      </c>
      <c r="I27" s="8">
        <f ca="1">_xll.DBRW($C$9,$D$15,$C27,I$18,$F$15)</f>
        <v>28</v>
      </c>
      <c r="J27" s="8">
        <f ca="1">_xll.DBRW($C$9,$D$15,$C27,J$18,$F$15)</f>
        <v>28</v>
      </c>
      <c r="K27" s="8">
        <f ca="1">_xll.DBRW($C$9,$D$15,$C27,K$18,$F$15)</f>
        <v>756</v>
      </c>
      <c r="L27" s="8">
        <f ca="1">_xll.DBRW($C$9,$D$15,$C27,L$18,$F$15)</f>
        <v>24.5</v>
      </c>
      <c r="M27" s="8">
        <f ca="1">_xll.DBRW($C$9,$D$15,$C27,M$18,$F$15)</f>
        <v>24.5</v>
      </c>
      <c r="N27" s="8">
        <f ca="1">_xll.DBRW($C$9,$D$15,$C27,N$18,$F$15)</f>
        <v>24.5</v>
      </c>
      <c r="O27" s="8">
        <f ca="1">_xll.DBRW($C$9,$D$15,$C27,O$18,$F$15)</f>
        <v>661.49999999999977</v>
      </c>
      <c r="P27" s="8">
        <f ca="1">_xll.DBRW($C$9,$D$15,$C27,P$18,$F$15)</f>
        <v>21</v>
      </c>
      <c r="Q27" s="8">
        <f ca="1">_xll.DBRW($C$9,$D$15,$C27,Q$18,$F$15)</f>
        <v>21</v>
      </c>
      <c r="R27" s="8">
        <f ca="1">_xll.DBRW($C$9,$D$15,$C27,R$18,$F$15)</f>
        <v>21</v>
      </c>
      <c r="S27" s="8">
        <f ca="1">_xll.DBRW($C$9,$D$15,$C27,S$18,$F$15)</f>
        <v>566.99999999999989</v>
      </c>
      <c r="T27" s="9">
        <f ca="1">_xll.DBRW($C$9,$D$15,$C27,T$18,$F$15)</f>
        <v>42239.999999999993</v>
      </c>
    </row>
    <row r="28" spans="1:20" x14ac:dyDescent="0.25">
      <c r="A28" t="str">
        <f ca="1">IF(_xll.TM1RPTELISCONSOLIDATED($C$19,$C28),IF(_xll.TM1RPTELLEV($C$19,$C28)&lt;=3,_xll.TM1RPTELLEV($C$19,$C28),"D"),"N")</f>
        <v>N</v>
      </c>
      <c r="C28" s="7" t="s">
        <v>56</v>
      </c>
      <c r="D28" s="8">
        <f ca="1">_xll.DBRW($C$9,$D$15,$C28,D$18,$F$15)</f>
        <v>3</v>
      </c>
      <c r="E28" s="8">
        <f ca="1">_xll.DBRW($C$9,$D$15,$C28,E$18,$F$15)</f>
        <v>3</v>
      </c>
      <c r="F28" s="8">
        <f ca="1">_xll.DBRW($C$9,$D$15,$C28,F$18,$F$15)</f>
        <v>3</v>
      </c>
      <c r="G28" s="8">
        <f ca="1">_xll.DBRW($C$9,$D$15,$C28,G$18,$F$15)</f>
        <v>3</v>
      </c>
      <c r="H28" s="8">
        <f ca="1">_xll.DBRW($C$9,$D$15,$C28,H$18,$F$15)</f>
        <v>3</v>
      </c>
      <c r="I28" s="8">
        <f ca="1">_xll.DBRW($C$9,$D$15,$C28,I$18,$F$15)</f>
        <v>3</v>
      </c>
      <c r="J28" s="8">
        <f ca="1">_xll.DBRW($C$9,$D$15,$C28,J$18,$F$15)</f>
        <v>3</v>
      </c>
      <c r="K28" s="8">
        <f ca="1">_xll.DBRW($C$9,$D$15,$C28,K$18,$F$15)</f>
        <v>9</v>
      </c>
      <c r="L28" s="8">
        <f ca="1">_xll.DBRW($C$9,$D$15,$C28,L$18,$F$15)</f>
        <v>3</v>
      </c>
      <c r="M28" s="8">
        <f ca="1">_xll.DBRW($C$9,$D$15,$C28,M$18,$F$15)</f>
        <v>3</v>
      </c>
      <c r="N28" s="8">
        <f ca="1">_xll.DBRW($C$9,$D$15,$C28,N$18,$F$15)</f>
        <v>3</v>
      </c>
      <c r="O28" s="8">
        <f ca="1">_xll.DBRW($C$9,$D$15,$C28,O$18,$F$15)</f>
        <v>9</v>
      </c>
      <c r="P28" s="8">
        <f ca="1">_xll.DBRW($C$9,$D$15,$C28,P$18,$F$15)</f>
        <v>3</v>
      </c>
      <c r="Q28" s="8">
        <f ca="1">_xll.DBRW($C$9,$D$15,$C28,Q$18,$F$15)</f>
        <v>3</v>
      </c>
      <c r="R28" s="8">
        <f ca="1">_xll.DBRW($C$9,$D$15,$C28,R$18,$F$15)</f>
        <v>3</v>
      </c>
      <c r="S28" s="8">
        <f ca="1">_xll.DBRW($C$9,$D$15,$C28,S$18,$F$15)</f>
        <v>9</v>
      </c>
      <c r="T28" s="9">
        <f ca="1">_xll.DBRW($C$9,$D$15,$C28,T$18,$F$15)</f>
        <v>36</v>
      </c>
    </row>
    <row r="29" spans="1:20" x14ac:dyDescent="0.25">
      <c r="A29" t="str">
        <f ca="1">IF(_xll.TM1RPTELISCONSOLIDATED($C$19,$C29),IF(_xll.TM1RPTELLEV($C$19,$C29)&lt;=3,_xll.TM1RPTELLEV($C$19,$C29),"D"),"N")</f>
        <v>N</v>
      </c>
      <c r="C29" s="7" t="s">
        <v>57</v>
      </c>
      <c r="D29" s="8">
        <f ca="1">_xll.DBRW($C$9,$D$15,$C29,D$18,$F$15)</f>
        <v>5000</v>
      </c>
      <c r="E29" s="8">
        <f ca="1">_xll.DBRW($C$9,$D$15,$C29,E$18,$F$15)</f>
        <v>5000</v>
      </c>
      <c r="F29" s="8">
        <f ca="1">_xll.DBRW($C$9,$D$15,$C29,F$18,$F$15)</f>
        <v>5000</v>
      </c>
      <c r="G29" s="8">
        <f ca="1">_xll.DBRW($C$9,$D$15,$C29,G$18,$F$15)</f>
        <v>5000</v>
      </c>
      <c r="H29" s="8">
        <f ca="1">_xll.DBRW($C$9,$D$15,$C29,H$18,$F$15)</f>
        <v>5000</v>
      </c>
      <c r="I29" s="8">
        <f ca="1">_xll.DBRW($C$9,$D$15,$C29,I$18,$F$15)</f>
        <v>5000</v>
      </c>
      <c r="J29" s="8">
        <f ca="1">_xll.DBRW($C$9,$D$15,$C29,J$18,$F$15)</f>
        <v>5000</v>
      </c>
      <c r="K29" s="8">
        <f ca="1">_xll.DBRW($C$9,$D$15,$C29,K$18,$F$15)</f>
        <v>15000</v>
      </c>
      <c r="L29" s="8">
        <f ca="1">_xll.DBRW($C$9,$D$15,$C29,L$18,$F$15)</f>
        <v>5000</v>
      </c>
      <c r="M29" s="8">
        <f ca="1">_xll.DBRW($C$9,$D$15,$C29,M$18,$F$15)</f>
        <v>5000</v>
      </c>
      <c r="N29" s="8">
        <f ca="1">_xll.DBRW($C$9,$D$15,$C29,N$18,$F$15)</f>
        <v>5000</v>
      </c>
      <c r="O29" s="8">
        <f ca="1">_xll.DBRW($C$9,$D$15,$C29,O$18,$F$15)</f>
        <v>15000</v>
      </c>
      <c r="P29" s="8">
        <f ca="1">_xll.DBRW($C$9,$D$15,$C29,P$18,$F$15)</f>
        <v>5000</v>
      </c>
      <c r="Q29" s="8">
        <f ca="1">_xll.DBRW($C$9,$D$15,$C29,Q$18,$F$15)</f>
        <v>5000</v>
      </c>
      <c r="R29" s="8">
        <f ca="1">_xll.DBRW($C$9,$D$15,$C29,R$18,$F$15)</f>
        <v>5000</v>
      </c>
      <c r="S29" s="8">
        <f ca="1">_xll.DBRW($C$9,$D$15,$C29,S$18,$F$15)</f>
        <v>15000</v>
      </c>
      <c r="T29" s="9">
        <f ca="1">_xll.DBRW($C$9,$D$15,$C29,T$18,$F$15)</f>
        <v>60000</v>
      </c>
    </row>
    <row r="30" spans="1:20" x14ac:dyDescent="0.25">
      <c r="A30" t="str">
        <f ca="1">IF(_xll.TM1RPTELISCONSOLIDATED($C$19,$C30),IF(_xll.TM1RPTELLEV($C$19,$C30)&lt;=3,_xll.TM1RPTELLEV($C$19,$C30),"D"),"N")</f>
        <v>N</v>
      </c>
      <c r="C30" s="7" t="s">
        <v>58</v>
      </c>
      <c r="D30" s="8">
        <f ca="1">_xll.DBRW($C$9,$D$15,$C30,D$18,$F$15)</f>
        <v>300000</v>
      </c>
      <c r="E30" s="8">
        <f ca="1">_xll.DBRW($C$9,$D$15,$C30,E$18,$F$15)</f>
        <v>420000</v>
      </c>
      <c r="F30" s="8">
        <f ca="1">_xll.DBRW($C$9,$D$15,$C30,F$18,$F$15)</f>
        <v>337500</v>
      </c>
      <c r="G30" s="8">
        <f ca="1">_xll.DBRW($C$9,$D$15,$C30,G$18,$F$15)</f>
        <v>1057500</v>
      </c>
      <c r="H30" s="8">
        <f ca="1">_xll.DBRW($C$9,$D$15,$C30,H$18,$F$15)</f>
        <v>420000</v>
      </c>
      <c r="I30" s="8">
        <f ca="1">_xll.DBRW($C$9,$D$15,$C30,I$18,$F$15)</f>
        <v>420000</v>
      </c>
      <c r="J30" s="8">
        <f ca="1">_xll.DBRW($C$9,$D$15,$C30,J$18,$F$15)</f>
        <v>420000</v>
      </c>
      <c r="K30" s="8">
        <f ca="1">_xll.DBRW($C$9,$D$15,$C30,K$18,$F$15)</f>
        <v>1260000</v>
      </c>
      <c r="L30" s="8">
        <f ca="1">_xll.DBRW($C$9,$D$15,$C30,L$18,$F$15)</f>
        <v>367500</v>
      </c>
      <c r="M30" s="8">
        <f ca="1">_xll.DBRW($C$9,$D$15,$C30,M$18,$F$15)</f>
        <v>367500</v>
      </c>
      <c r="N30" s="8">
        <f ca="1">_xll.DBRW($C$9,$D$15,$C30,N$18,$F$15)</f>
        <v>367500</v>
      </c>
      <c r="O30" s="8">
        <f ca="1">_xll.DBRW($C$9,$D$15,$C30,O$18,$F$15)</f>
        <v>1102500</v>
      </c>
      <c r="P30" s="8">
        <f ca="1">_xll.DBRW($C$9,$D$15,$C30,P$18,$F$15)</f>
        <v>315000</v>
      </c>
      <c r="Q30" s="8">
        <f ca="1">_xll.DBRW($C$9,$D$15,$C30,Q$18,$F$15)</f>
        <v>315000</v>
      </c>
      <c r="R30" s="8">
        <f ca="1">_xll.DBRW($C$9,$D$15,$C30,R$18,$F$15)</f>
        <v>315000</v>
      </c>
      <c r="S30" s="8">
        <f ca="1">_xll.DBRW($C$9,$D$15,$C30,S$18,$F$15)</f>
        <v>945000</v>
      </c>
      <c r="T30" s="9">
        <f ca="1">_xll.DBRW($C$9,$D$15,$C30,T$18,$F$15)</f>
        <v>4365000</v>
      </c>
    </row>
    <row r="31" spans="1:20" x14ac:dyDescent="0.25">
      <c r="A31" t="str">
        <f ca="1">IF(_xll.TM1RPTELISCONSOLIDATED($C$19,$C31),IF(_xll.TM1RPTELLEV($C$19,$C31)&lt;=3,_xll.TM1RPTELLEV($C$19,$C31),"D"),"N")</f>
        <v>N</v>
      </c>
      <c r="C31" s="7" t="s">
        <v>59</v>
      </c>
      <c r="D31" s="8">
        <f ca="1">_xll.DBRW($C$9,$D$15,$C31,D$18,$F$15)</f>
        <v>36</v>
      </c>
      <c r="E31" s="8">
        <f ca="1">_xll.DBRW($C$9,$D$15,$C31,E$18,$F$15)</f>
        <v>36</v>
      </c>
      <c r="F31" s="8">
        <f ca="1">_xll.DBRW($C$9,$D$15,$C31,F$18,$F$15)</f>
        <v>40.5</v>
      </c>
      <c r="G31" s="8">
        <f ca="1">_xll.DBRW($C$9,$D$15,$C31,G$18,$F$15)</f>
        <v>112.5</v>
      </c>
      <c r="H31" s="8">
        <f ca="1">_xll.DBRW($C$9,$D$15,$C31,H$18,$F$15)</f>
        <v>36</v>
      </c>
      <c r="I31" s="8">
        <f ca="1">_xll.DBRW($C$9,$D$15,$C31,I$18,$F$15)</f>
        <v>36</v>
      </c>
      <c r="J31" s="8">
        <f ca="1">_xll.DBRW($C$9,$D$15,$C31,J$18,$F$15)</f>
        <v>0</v>
      </c>
      <c r="K31" s="8">
        <f ca="1">_xll.DBRW($C$9,$D$15,$C31,K$18,$F$15)</f>
        <v>72</v>
      </c>
      <c r="L31" s="8">
        <f ca="1">_xll.DBRW($C$9,$D$15,$C31,L$18,$F$15)</f>
        <v>0</v>
      </c>
      <c r="M31" s="8">
        <f ca="1">_xll.DBRW($C$9,$D$15,$C31,M$18,$F$15)</f>
        <v>31.5</v>
      </c>
      <c r="N31" s="8">
        <f ca="1">_xll.DBRW($C$9,$D$15,$C31,N$18,$F$15)</f>
        <v>0</v>
      </c>
      <c r="O31" s="8">
        <f ca="1">_xll.DBRW($C$9,$D$15,$C31,O$18,$F$15)</f>
        <v>31.5</v>
      </c>
      <c r="P31" s="8">
        <f ca="1">_xll.DBRW($C$9,$D$15,$C31,P$18,$F$15)</f>
        <v>0</v>
      </c>
      <c r="Q31" s="8">
        <f ca="1">_xll.DBRW($C$9,$D$15,$C31,Q$18,$F$15)</f>
        <v>27</v>
      </c>
      <c r="R31" s="8">
        <f ca="1">_xll.DBRW($C$9,$D$15,$C31,R$18,$F$15)</f>
        <v>0</v>
      </c>
      <c r="S31" s="8">
        <f ca="1">_xll.DBRW($C$9,$D$15,$C31,S$18,$F$15)</f>
        <v>27</v>
      </c>
      <c r="T31" s="9">
        <f ca="1">_xll.DBRW($C$9,$D$15,$C31,T$18,$F$15)</f>
        <v>243</v>
      </c>
    </row>
    <row r="32" spans="1:20" x14ac:dyDescent="0.25">
      <c r="A32" t="str">
        <f ca="1">IF(_xll.TM1RPTELISCONSOLIDATED($C$19,$C32),IF(_xll.TM1RPTELLEV($C$19,$C32)&lt;=3,_xll.TM1RPTELLEV($C$19,$C32),"D"),"N")</f>
        <v>N</v>
      </c>
      <c r="C32" s="7" t="s">
        <v>60</v>
      </c>
      <c r="D32" s="8">
        <f ca="1">_xll.DBRW($C$9,$D$15,$C32,D$18,$F$15)</f>
        <v>5</v>
      </c>
      <c r="E32" s="8">
        <f ca="1">_xll.DBRW($C$9,$D$15,$C32,E$18,$F$15)</f>
        <v>5</v>
      </c>
      <c r="F32" s="8">
        <f ca="1">_xll.DBRW($C$9,$D$15,$C32,F$18,$F$15)</f>
        <v>5</v>
      </c>
      <c r="G32" s="8">
        <f ca="1">_xll.DBRW($C$9,$D$15,$C32,G$18,$F$15)</f>
        <v>15</v>
      </c>
      <c r="H32" s="8">
        <f ca="1">_xll.DBRW($C$9,$D$15,$C32,H$18,$F$15)</f>
        <v>5</v>
      </c>
      <c r="I32" s="8">
        <f ca="1">_xll.DBRW($C$9,$D$15,$C32,I$18,$F$15)</f>
        <v>5</v>
      </c>
      <c r="J32" s="8">
        <f ca="1">_xll.DBRW($C$9,$D$15,$C32,J$18,$F$15)</f>
        <v>5</v>
      </c>
      <c r="K32" s="8">
        <f ca="1">_xll.DBRW($C$9,$D$15,$C32,K$18,$F$15)</f>
        <v>15</v>
      </c>
      <c r="L32" s="8">
        <f ca="1">_xll.DBRW($C$9,$D$15,$C32,L$18,$F$15)</f>
        <v>5</v>
      </c>
      <c r="M32" s="8">
        <f ca="1">_xll.DBRW($C$9,$D$15,$C32,M$18,$F$15)</f>
        <v>5</v>
      </c>
      <c r="N32" s="8">
        <f ca="1">_xll.DBRW($C$9,$D$15,$C32,N$18,$F$15)</f>
        <v>5</v>
      </c>
      <c r="O32" s="8">
        <f ca="1">_xll.DBRW($C$9,$D$15,$C32,O$18,$F$15)</f>
        <v>15</v>
      </c>
      <c r="P32" s="8">
        <f ca="1">_xll.DBRW($C$9,$D$15,$C32,P$18,$F$15)</f>
        <v>5</v>
      </c>
      <c r="Q32" s="8">
        <f ca="1">_xll.DBRW($C$9,$D$15,$C32,Q$18,$F$15)</f>
        <v>5</v>
      </c>
      <c r="R32" s="8">
        <f ca="1">_xll.DBRW($C$9,$D$15,$C32,R$18,$F$15)</f>
        <v>5</v>
      </c>
      <c r="S32" s="8">
        <f ca="1">_xll.DBRW($C$9,$D$15,$C32,S$18,$F$15)</f>
        <v>15</v>
      </c>
      <c r="T32" s="9">
        <f ca="1">_xll.DBRW($C$9,$D$15,$C32,T$18,$F$15)</f>
        <v>60</v>
      </c>
    </row>
    <row r="33" spans="1:20" x14ac:dyDescent="0.25">
      <c r="A33" t="str">
        <f ca="1">IF(_xll.TM1RPTELISCONSOLIDATED($C$19,$C33),IF(_xll.TM1RPTELLEV($C$19,$C33)&lt;=3,_xll.TM1RPTELLEV($C$19,$C33),"D"),"N")</f>
        <v>N</v>
      </c>
      <c r="C33" s="7" t="s">
        <v>61</v>
      </c>
      <c r="D33" s="8">
        <f ca="1">_xll.DBRW($C$9,$D$15,$C33,D$18,$F$15)</f>
        <v>3500</v>
      </c>
      <c r="E33" s="8">
        <f ca="1">_xll.DBRW($C$9,$D$15,$C33,E$18,$F$15)</f>
        <v>3500</v>
      </c>
      <c r="F33" s="8">
        <f ca="1">_xll.DBRW($C$9,$D$15,$C33,F$18,$F$15)</f>
        <v>3500</v>
      </c>
      <c r="G33" s="8">
        <f ca="1">_xll.DBRW($C$9,$D$15,$C33,G$18,$F$15)</f>
        <v>10500</v>
      </c>
      <c r="H33" s="8">
        <f ca="1">_xll.DBRW($C$9,$D$15,$C33,H$18,$F$15)</f>
        <v>3500</v>
      </c>
      <c r="I33" s="8">
        <f ca="1">_xll.DBRW($C$9,$D$15,$C33,I$18,$F$15)</f>
        <v>3500</v>
      </c>
      <c r="J33" s="8">
        <f ca="1">_xll.DBRW($C$9,$D$15,$C33,J$18,$F$15)</f>
        <v>3500</v>
      </c>
      <c r="K33" s="8">
        <f ca="1">_xll.DBRW($C$9,$D$15,$C33,K$18,$F$15)</f>
        <v>10500</v>
      </c>
      <c r="L33" s="8">
        <f ca="1">_xll.DBRW($C$9,$D$15,$C33,L$18,$F$15)</f>
        <v>3500</v>
      </c>
      <c r="M33" s="8">
        <f ca="1">_xll.DBRW($C$9,$D$15,$C33,M$18,$F$15)</f>
        <v>3500</v>
      </c>
      <c r="N33" s="8">
        <f ca="1">_xll.DBRW($C$9,$D$15,$C33,N$18,$F$15)</f>
        <v>3500</v>
      </c>
      <c r="O33" s="8">
        <f ca="1">_xll.DBRW($C$9,$D$15,$C33,O$18,$F$15)</f>
        <v>10500</v>
      </c>
      <c r="P33" s="8">
        <f ca="1">_xll.DBRW($C$9,$D$15,$C33,P$18,$F$15)</f>
        <v>3500</v>
      </c>
      <c r="Q33" s="8">
        <f ca="1">_xll.DBRW($C$9,$D$15,$C33,Q$18,$F$15)</f>
        <v>3500</v>
      </c>
      <c r="R33" s="8">
        <f ca="1">_xll.DBRW($C$9,$D$15,$C33,R$18,$F$15)</f>
        <v>3500</v>
      </c>
      <c r="S33" s="8">
        <f ca="1">_xll.DBRW($C$9,$D$15,$C33,S$18,$F$15)</f>
        <v>10500</v>
      </c>
      <c r="T33" s="9">
        <f ca="1">_xll.DBRW($C$9,$D$15,$C33,T$18,$F$15)</f>
        <v>42000</v>
      </c>
    </row>
    <row r="34" spans="1:20" x14ac:dyDescent="0.25">
      <c r="A34" t="str">
        <f ca="1">IF(_xll.TM1RPTELISCONSOLIDATED($C$19,$C34),IF(_xll.TM1RPTELLEV($C$19,$C34)&lt;=3,_xll.TM1RPTELLEV($C$19,$C34),"D"),"N")</f>
        <v>N</v>
      </c>
      <c r="C34" s="7" t="s">
        <v>62</v>
      </c>
      <c r="D34" s="8">
        <f ca="1">_xll.DBRW($C$9,$D$15,$C34,D$18,$F$15)</f>
        <v>630000</v>
      </c>
      <c r="E34" s="8">
        <f ca="1">_xll.DBRW($C$9,$D$15,$C34,E$18,$F$15)</f>
        <v>630000</v>
      </c>
      <c r="F34" s="8">
        <f ca="1">_xll.DBRW($C$9,$D$15,$C34,F$18,$F$15)</f>
        <v>708750</v>
      </c>
      <c r="G34" s="8">
        <f ca="1">_xll.DBRW($C$9,$D$15,$C34,G$18,$F$15)</f>
        <v>1968750</v>
      </c>
      <c r="H34" s="8">
        <f ca="1">_xll.DBRW($C$9,$D$15,$C34,H$18,$F$15)</f>
        <v>630000</v>
      </c>
      <c r="I34" s="8">
        <f ca="1">_xll.DBRW($C$9,$D$15,$C34,I$18,$F$15)</f>
        <v>630000</v>
      </c>
      <c r="J34" s="8">
        <f ca="1">_xll.DBRW($C$9,$D$15,$C34,J$18,$F$15)</f>
        <v>0</v>
      </c>
      <c r="K34" s="8">
        <f ca="1">_xll.DBRW($C$9,$D$15,$C34,K$18,$F$15)</f>
        <v>1260000</v>
      </c>
      <c r="L34" s="8">
        <f ca="1">_xll.DBRW($C$9,$D$15,$C34,L$18,$F$15)</f>
        <v>0</v>
      </c>
      <c r="M34" s="8">
        <f ca="1">_xll.DBRW($C$9,$D$15,$C34,M$18,$F$15)</f>
        <v>551250</v>
      </c>
      <c r="N34" s="8">
        <f ca="1">_xll.DBRW($C$9,$D$15,$C34,N$18,$F$15)</f>
        <v>0</v>
      </c>
      <c r="O34" s="8">
        <f ca="1">_xll.DBRW($C$9,$D$15,$C34,O$18,$F$15)</f>
        <v>551250</v>
      </c>
      <c r="P34" s="8">
        <f ca="1">_xll.DBRW($C$9,$D$15,$C34,P$18,$F$15)</f>
        <v>0</v>
      </c>
      <c r="Q34" s="8">
        <f ca="1">_xll.DBRW($C$9,$D$15,$C34,Q$18,$F$15)</f>
        <v>472500</v>
      </c>
      <c r="R34" s="8">
        <f ca="1">_xll.DBRW($C$9,$D$15,$C34,R$18,$F$15)</f>
        <v>0</v>
      </c>
      <c r="S34" s="8">
        <f ca="1">_xll.DBRW($C$9,$D$15,$C34,S$18,$F$15)</f>
        <v>472500</v>
      </c>
      <c r="T34" s="9">
        <f ca="1">_xll.DBRW($C$9,$D$15,$C34,T$18,$F$15)</f>
        <v>4252500</v>
      </c>
    </row>
    <row r="35" spans="1:20" x14ac:dyDescent="0.25">
      <c r="A35" t="str">
        <f ca="1">IF(_xll.TM1RPTELISCONSOLIDATED($C$19,$C35),IF(_xll.TM1RPTELLEV($C$19,$C35)&lt;=3,_xll.TM1RPTELLEV($C$19,$C35),"D"),"N")</f>
        <v>N</v>
      </c>
      <c r="C35" s="7" t="s">
        <v>63</v>
      </c>
      <c r="D35" s="8">
        <f ca="1">_xll.DBRW($C$9,$D$15,$C35,D$18,$F$15)</f>
        <v>28</v>
      </c>
      <c r="E35" s="8">
        <f ca="1">_xll.DBRW($C$9,$D$15,$C35,E$18,$F$15)</f>
        <v>20</v>
      </c>
      <c r="F35" s="8">
        <f ca="1">_xll.DBRW($C$9,$D$15,$C35,F$18,$F$15)</f>
        <v>31.499999999999996</v>
      </c>
      <c r="G35" s="8">
        <f ca="1">_xll.DBRW($C$9,$D$15,$C35,G$18,$F$15)</f>
        <v>79.5</v>
      </c>
      <c r="H35" s="8">
        <f ca="1">_xll.DBRW($C$9,$D$15,$C35,H$18,$F$15)</f>
        <v>20</v>
      </c>
      <c r="I35" s="8">
        <f ca="1">_xll.DBRW($C$9,$D$15,$C35,I$18,$F$15)</f>
        <v>20</v>
      </c>
      <c r="J35" s="8">
        <f ca="1">_xll.DBRW($C$9,$D$15,$C35,J$18,$F$15)</f>
        <v>20</v>
      </c>
      <c r="K35" s="8">
        <f ca="1">_xll.DBRW($C$9,$D$15,$C35,K$18,$F$15)</f>
        <v>60</v>
      </c>
      <c r="L35" s="8">
        <f ca="1">_xll.DBRW($C$9,$D$15,$C35,L$18,$F$15)</f>
        <v>17.5</v>
      </c>
      <c r="M35" s="8">
        <f ca="1">_xll.DBRW($C$9,$D$15,$C35,M$18,$F$15)</f>
        <v>17.5</v>
      </c>
      <c r="N35" s="8">
        <f ca="1">_xll.DBRW($C$9,$D$15,$C35,N$18,$F$15)</f>
        <v>17.5</v>
      </c>
      <c r="O35" s="8">
        <f ca="1">_xll.DBRW($C$9,$D$15,$C35,O$18,$F$15)</f>
        <v>52.5</v>
      </c>
      <c r="P35" s="8">
        <f ca="1">_xll.DBRW($C$9,$D$15,$C35,P$18,$F$15)</f>
        <v>15</v>
      </c>
      <c r="Q35" s="8">
        <f ca="1">_xll.DBRW($C$9,$D$15,$C35,Q$18,$F$15)</f>
        <v>15</v>
      </c>
      <c r="R35" s="8">
        <f ca="1">_xll.DBRW($C$9,$D$15,$C35,R$18,$F$15)</f>
        <v>15</v>
      </c>
      <c r="S35" s="8">
        <f ca="1">_xll.DBRW($C$9,$D$15,$C35,S$18,$F$15)</f>
        <v>45</v>
      </c>
      <c r="T35" s="9">
        <f ca="1">_xll.DBRW($C$9,$D$15,$C35,T$18,$F$15)</f>
        <v>237</v>
      </c>
    </row>
    <row r="36" spans="1:20" x14ac:dyDescent="0.25">
      <c r="A36" t="str">
        <f ca="1">IF(_xll.TM1RPTELISCONSOLIDATED($C$19,$C36),IF(_xll.TM1RPTELLEV($C$19,$C36)&lt;=3,_xll.TM1RPTELLEV($C$19,$C36),"D"),"N")</f>
        <v>N</v>
      </c>
      <c r="C36" s="7" t="s">
        <v>64</v>
      </c>
      <c r="D36" s="8">
        <f ca="1">_xll.DBRW($C$9,$D$15,$C36,D$18,$F$15)</f>
        <v>4</v>
      </c>
      <c r="E36" s="8">
        <f ca="1">_xll.DBRW($C$9,$D$15,$C36,E$18,$F$15)</f>
        <v>4</v>
      </c>
      <c r="F36" s="8">
        <f ca="1">_xll.DBRW($C$9,$D$15,$C36,F$18,$F$15)</f>
        <v>4</v>
      </c>
      <c r="G36" s="8">
        <f ca="1">_xll.DBRW($C$9,$D$15,$C36,G$18,$F$15)</f>
        <v>12</v>
      </c>
      <c r="H36" s="8">
        <f ca="1">_xll.DBRW($C$9,$D$15,$C36,H$18,$F$15)</f>
        <v>4</v>
      </c>
      <c r="I36" s="8">
        <f ca="1">_xll.DBRW($C$9,$D$15,$C36,I$18,$F$15)</f>
        <v>4</v>
      </c>
      <c r="J36" s="8">
        <f ca="1">_xll.DBRW($C$9,$D$15,$C36,J$18,$F$15)</f>
        <v>4</v>
      </c>
      <c r="K36" s="8">
        <f ca="1">_xll.DBRW($C$9,$D$15,$C36,K$18,$F$15)</f>
        <v>12</v>
      </c>
      <c r="L36" s="8">
        <f ca="1">_xll.DBRW($C$9,$D$15,$C36,L$18,$F$15)</f>
        <v>4</v>
      </c>
      <c r="M36" s="8">
        <f ca="1">_xll.DBRW($C$9,$D$15,$C36,M$18,$F$15)</f>
        <v>4</v>
      </c>
      <c r="N36" s="8">
        <f ca="1">_xll.DBRW($C$9,$D$15,$C36,N$18,$F$15)</f>
        <v>4</v>
      </c>
      <c r="O36" s="8">
        <f ca="1">_xll.DBRW($C$9,$D$15,$C36,O$18,$F$15)</f>
        <v>12</v>
      </c>
      <c r="P36" s="8">
        <f ca="1">_xll.DBRW($C$9,$D$15,$C36,P$18,$F$15)</f>
        <v>4</v>
      </c>
      <c r="Q36" s="8">
        <f ca="1">_xll.DBRW($C$9,$D$15,$C36,Q$18,$F$15)</f>
        <v>4</v>
      </c>
      <c r="R36" s="8">
        <f ca="1">_xll.DBRW($C$9,$D$15,$C36,R$18,$F$15)</f>
        <v>4</v>
      </c>
      <c r="S36" s="8">
        <f ca="1">_xll.DBRW($C$9,$D$15,$C36,S$18,$F$15)</f>
        <v>12</v>
      </c>
      <c r="T36" s="9">
        <f ca="1">_xll.DBRW($C$9,$D$15,$C36,T$18,$F$15)</f>
        <v>48</v>
      </c>
    </row>
    <row r="37" spans="1:20" x14ac:dyDescent="0.25">
      <c r="A37" t="str">
        <f ca="1">IF(_xll.TM1RPTELISCONSOLIDATED($C$19,$C37),IF(_xll.TM1RPTELLEV($C$19,$C37)&lt;=3,_xll.TM1RPTELLEV($C$19,$C37),"D"),"N")</f>
        <v>N</v>
      </c>
      <c r="C37" s="7" t="s">
        <v>65</v>
      </c>
      <c r="D37" s="8">
        <f ca="1">_xll.DBRW($C$9,$D$15,$C37,D$18,$F$15)</f>
        <v>2000</v>
      </c>
      <c r="E37" s="8">
        <f ca="1">_xll.DBRW($C$9,$D$15,$C37,E$18,$F$15)</f>
        <v>2000</v>
      </c>
      <c r="F37" s="8">
        <f ca="1">_xll.DBRW($C$9,$D$15,$C37,F$18,$F$15)</f>
        <v>2000</v>
      </c>
      <c r="G37" s="8">
        <f ca="1">_xll.DBRW($C$9,$D$15,$C37,G$18,$F$15)</f>
        <v>6000</v>
      </c>
      <c r="H37" s="8">
        <f ca="1">_xll.DBRW($C$9,$D$15,$C37,H$18,$F$15)</f>
        <v>2000</v>
      </c>
      <c r="I37" s="8">
        <f ca="1">_xll.DBRW($C$9,$D$15,$C37,I$18,$F$15)</f>
        <v>2000</v>
      </c>
      <c r="J37" s="8">
        <f ca="1">_xll.DBRW($C$9,$D$15,$C37,J$18,$F$15)</f>
        <v>2000</v>
      </c>
      <c r="K37" s="8">
        <f ca="1">_xll.DBRW($C$9,$D$15,$C37,K$18,$F$15)</f>
        <v>6000</v>
      </c>
      <c r="L37" s="8">
        <f ca="1">_xll.DBRW($C$9,$D$15,$C37,L$18,$F$15)</f>
        <v>2000</v>
      </c>
      <c r="M37" s="8">
        <f ca="1">_xll.DBRW($C$9,$D$15,$C37,M$18,$F$15)</f>
        <v>2000</v>
      </c>
      <c r="N37" s="8">
        <f ca="1">_xll.DBRW($C$9,$D$15,$C37,N$18,$F$15)</f>
        <v>2000</v>
      </c>
      <c r="O37" s="8">
        <f ca="1">_xll.DBRW($C$9,$D$15,$C37,O$18,$F$15)</f>
        <v>6000</v>
      </c>
      <c r="P37" s="8">
        <f ca="1">_xll.DBRW($C$9,$D$15,$C37,P$18,$F$15)</f>
        <v>2000</v>
      </c>
      <c r="Q37" s="8">
        <f ca="1">_xll.DBRW($C$9,$D$15,$C37,Q$18,$F$15)</f>
        <v>2000</v>
      </c>
      <c r="R37" s="8">
        <f ca="1">_xll.DBRW($C$9,$D$15,$C37,R$18,$F$15)</f>
        <v>2000</v>
      </c>
      <c r="S37" s="8">
        <f ca="1">_xll.DBRW($C$9,$D$15,$C37,S$18,$F$15)</f>
        <v>6000</v>
      </c>
      <c r="T37" s="9">
        <f ca="1">_xll.DBRW($C$9,$D$15,$C37,T$18,$F$15)</f>
        <v>24000</v>
      </c>
    </row>
    <row r="38" spans="1:20" x14ac:dyDescent="0.25">
      <c r="A38" t="str">
        <f ca="1">IF(_xll.TM1RPTELISCONSOLIDATED($C$19,$C38),IF(_xll.TM1RPTELLEV($C$19,$C38)&lt;=3,_xll.TM1RPTELLEV($C$19,$C38),"D"),"N")</f>
        <v>N</v>
      </c>
      <c r="C38" s="7" t="s">
        <v>66</v>
      </c>
      <c r="D38" s="8">
        <f ca="1">_xll.DBRW($C$9,$D$15,$C38,D$18,$F$15)</f>
        <v>224000</v>
      </c>
      <c r="E38" s="8">
        <f ca="1">_xll.DBRW($C$9,$D$15,$C38,E$18,$F$15)</f>
        <v>160000</v>
      </c>
      <c r="F38" s="8">
        <f ca="1">_xll.DBRW($C$9,$D$15,$C38,F$18,$F$15)</f>
        <v>251999.99999999997</v>
      </c>
      <c r="G38" s="8">
        <f ca="1">_xll.DBRW($C$9,$D$15,$C38,G$18,$F$15)</f>
        <v>636000</v>
      </c>
      <c r="H38" s="8">
        <f ca="1">_xll.DBRW($C$9,$D$15,$C38,H$18,$F$15)</f>
        <v>160000</v>
      </c>
      <c r="I38" s="8">
        <f ca="1">_xll.DBRW($C$9,$D$15,$C38,I$18,$F$15)</f>
        <v>160000</v>
      </c>
      <c r="J38" s="8">
        <f ca="1">_xll.DBRW($C$9,$D$15,$C38,J$18,$F$15)</f>
        <v>160000</v>
      </c>
      <c r="K38" s="8">
        <f ca="1">_xll.DBRW($C$9,$D$15,$C38,K$18,$F$15)</f>
        <v>480000</v>
      </c>
      <c r="L38" s="8">
        <f ca="1">_xll.DBRW($C$9,$D$15,$C38,L$18,$F$15)</f>
        <v>140000</v>
      </c>
      <c r="M38" s="8">
        <f ca="1">_xll.DBRW($C$9,$D$15,$C38,M$18,$F$15)</f>
        <v>140000</v>
      </c>
      <c r="N38" s="8">
        <f ca="1">_xll.DBRW($C$9,$D$15,$C38,N$18,$F$15)</f>
        <v>140000</v>
      </c>
      <c r="O38" s="8">
        <f ca="1">_xll.DBRW($C$9,$D$15,$C38,O$18,$F$15)</f>
        <v>420000</v>
      </c>
      <c r="P38" s="8">
        <f ca="1">_xll.DBRW($C$9,$D$15,$C38,P$18,$F$15)</f>
        <v>120000</v>
      </c>
      <c r="Q38" s="8">
        <f ca="1">_xll.DBRW($C$9,$D$15,$C38,Q$18,$F$15)</f>
        <v>120000</v>
      </c>
      <c r="R38" s="8">
        <f ca="1">_xll.DBRW($C$9,$D$15,$C38,R$18,$F$15)</f>
        <v>120000</v>
      </c>
      <c r="S38" s="8">
        <f ca="1">_xll.DBRW($C$9,$D$15,$C38,S$18,$F$15)</f>
        <v>360000</v>
      </c>
      <c r="T38" s="9">
        <f ca="1">_xll.DBRW($C$9,$D$15,$C38,T$18,$F$15)</f>
        <v>1896000</v>
      </c>
    </row>
    <row r="39" spans="1:20" x14ac:dyDescent="0.25">
      <c r="A39" t="str">
        <f ca="1">IF(_xll.TM1RPTELISCONSOLIDATED($C$19,$C39),IF(_xll.TM1RPTELLEV($C$19,$C39)&lt;=3,_xll.TM1RPTELLEV($C$19,$C39),"D"),"N")</f>
        <v>N</v>
      </c>
      <c r="C39" s="7" t="s">
        <v>67</v>
      </c>
      <c r="D39" s="8">
        <f ca="1">_xll.DBRW($C$9,$D$15,$C39,D$18,$F$15)</f>
        <v>1154000</v>
      </c>
      <c r="E39" s="8">
        <f ca="1">_xll.DBRW($C$9,$D$15,$C39,E$18,$F$15)</f>
        <v>1210000</v>
      </c>
      <c r="F39" s="8">
        <f ca="1">_xll.DBRW($C$9,$D$15,$C39,F$18,$F$15)</f>
        <v>1298250</v>
      </c>
      <c r="G39" s="8">
        <f ca="1">_xll.DBRW($C$9,$D$15,$C39,G$18,$F$15)</f>
        <v>3662250</v>
      </c>
      <c r="H39" s="8">
        <f ca="1">_xll.DBRW($C$9,$D$15,$C39,H$18,$F$15)</f>
        <v>1210000</v>
      </c>
      <c r="I39" s="8">
        <f ca="1">_xll.DBRW($C$9,$D$15,$C39,I$18,$F$15)</f>
        <v>1210000</v>
      </c>
      <c r="J39" s="8">
        <f ca="1">_xll.DBRW($C$9,$D$15,$C39,J$18,$F$15)</f>
        <v>580000</v>
      </c>
      <c r="K39" s="8">
        <f ca="1">_xll.DBRW($C$9,$D$15,$C39,K$18,$F$15)</f>
        <v>3000000</v>
      </c>
      <c r="L39" s="8">
        <f ca="1">_xll.DBRW($C$9,$D$15,$C39,L$18,$F$15)</f>
        <v>507500</v>
      </c>
      <c r="M39" s="8">
        <f ca="1">_xll.DBRW($C$9,$D$15,$C39,M$18,$F$15)</f>
        <v>1058750</v>
      </c>
      <c r="N39" s="8">
        <f ca="1">_xll.DBRW($C$9,$D$15,$C39,N$18,$F$15)</f>
        <v>507500</v>
      </c>
      <c r="O39" s="8">
        <f ca="1">_xll.DBRW($C$9,$D$15,$C39,O$18,$F$15)</f>
        <v>2073750</v>
      </c>
      <c r="P39" s="8">
        <f ca="1">_xll.DBRW($C$9,$D$15,$C39,P$18,$F$15)</f>
        <v>435000</v>
      </c>
      <c r="Q39" s="8">
        <f ca="1">_xll.DBRW($C$9,$D$15,$C39,Q$18,$F$15)</f>
        <v>907500</v>
      </c>
      <c r="R39" s="8">
        <f ca="1">_xll.DBRW($C$9,$D$15,$C39,R$18,$F$15)</f>
        <v>435000</v>
      </c>
      <c r="S39" s="8">
        <f ca="1">_xll.DBRW($C$9,$D$15,$C39,S$18,$F$15)</f>
        <v>1777500</v>
      </c>
      <c r="T39" s="9">
        <f ca="1">_xll.DBRW($C$9,$D$15,$C39,T$18,$F$15)</f>
        <v>10513500</v>
      </c>
    </row>
    <row r="40" spans="1:20" x14ac:dyDescent="0.25">
      <c r="A40" t="str">
        <f ca="1">IF(_xll.TM1RPTELISCONSOLIDATED($C$19,$C40),IF(_xll.TM1RPTELLEV($C$19,$C40)&lt;=3,_xll.TM1RPTELLEV($C$19,$C40),"D"),"N")</f>
        <v>N</v>
      </c>
      <c r="C40" s="7" t="s">
        <v>68</v>
      </c>
      <c r="D40" s="8">
        <f ca="1">_xll.DBRW($C$9,$D$15,$C40,D$18,$F$15)</f>
        <v>0</v>
      </c>
      <c r="E40" s="8">
        <f ca="1">_xll.DBRW($C$9,$D$15,$C40,E$18,$F$15)</f>
        <v>0</v>
      </c>
      <c r="F40" s="8">
        <f ca="1">_xll.DBRW($C$9,$D$15,$C40,F$18,$F$15)</f>
        <v>0</v>
      </c>
      <c r="G40" s="8">
        <f ca="1">_xll.DBRW($C$9,$D$15,$C40,G$18,$F$15)</f>
        <v>0</v>
      </c>
      <c r="H40" s="8">
        <f ca="1">_xll.DBRW($C$9,$D$15,$C40,H$18,$F$15)</f>
        <v>0</v>
      </c>
      <c r="I40" s="8">
        <f ca="1">_xll.DBRW($C$9,$D$15,$C40,I$18,$F$15)</f>
        <v>0</v>
      </c>
      <c r="J40" s="8">
        <f ca="1">_xll.DBRW($C$9,$D$15,$C40,J$18,$F$15)</f>
        <v>0</v>
      </c>
      <c r="K40" s="8">
        <f ca="1">_xll.DBRW($C$9,$D$15,$C40,K$18,$F$15)</f>
        <v>0</v>
      </c>
      <c r="L40" s="8">
        <f ca="1">_xll.DBRW($C$9,$D$15,$C40,L$18,$F$15)</f>
        <v>0</v>
      </c>
      <c r="M40" s="8">
        <f ca="1">_xll.DBRW($C$9,$D$15,$C40,M$18,$F$15)</f>
        <v>0</v>
      </c>
      <c r="N40" s="8">
        <f ca="1">_xll.DBRW($C$9,$D$15,$C40,N$18,$F$15)</f>
        <v>0</v>
      </c>
      <c r="O40" s="8">
        <f ca="1">_xll.DBRW($C$9,$D$15,$C40,O$18,$F$15)</f>
        <v>0</v>
      </c>
      <c r="P40" s="8">
        <f ca="1">_xll.DBRW($C$9,$D$15,$C40,P$18,$F$15)</f>
        <v>0</v>
      </c>
      <c r="Q40" s="8">
        <f ca="1">_xll.DBRW($C$9,$D$15,$C40,Q$18,$F$15)</f>
        <v>0</v>
      </c>
      <c r="R40" s="8">
        <f ca="1">_xll.DBRW($C$9,$D$15,$C40,R$18,$F$15)</f>
        <v>0</v>
      </c>
      <c r="S40" s="8">
        <f ca="1">_xll.DBRW($C$9,$D$15,$C40,S$18,$F$15)</f>
        <v>0</v>
      </c>
      <c r="T40" s="9">
        <f ca="1">_xll.DBRW($C$9,$D$15,$C40,T$18,$F$15)</f>
        <v>0</v>
      </c>
    </row>
    <row r="41" spans="1:20" x14ac:dyDescent="0.25">
      <c r="A41" t="str">
        <f ca="1">IF(_xll.TM1RPTELISCONSOLIDATED($C$19,$C41),IF(_xll.TM1RPTELLEV($C$19,$C41)&lt;=3,_xll.TM1RPTELLEV($C$19,$C41),"D"),"N")</f>
        <v>N</v>
      </c>
      <c r="C41" s="7" t="s">
        <v>69</v>
      </c>
      <c r="D41" s="8">
        <f ca="1">_xll.DBRW($C$9,$D$15,$C41,D$18,$F$15)</f>
        <v>1154000</v>
      </c>
      <c r="E41" s="8">
        <f ca="1">_xll.DBRW($C$9,$D$15,$C41,E$18,$F$15)</f>
        <v>1210000</v>
      </c>
      <c r="F41" s="8">
        <f ca="1">_xll.DBRW($C$9,$D$15,$C41,F$18,$F$15)</f>
        <v>1298250</v>
      </c>
      <c r="G41" s="8">
        <f ca="1">_xll.DBRW($C$9,$D$15,$C41,G$18,$F$15)</f>
        <v>3662250</v>
      </c>
      <c r="H41" s="8">
        <f ca="1">_xll.DBRW($C$9,$D$15,$C41,H$18,$F$15)</f>
        <v>1210000</v>
      </c>
      <c r="I41" s="8">
        <f ca="1">_xll.DBRW($C$9,$D$15,$C41,I$18,$F$15)</f>
        <v>1210000</v>
      </c>
      <c r="J41" s="8">
        <f ca="1">_xll.DBRW($C$9,$D$15,$C41,J$18,$F$15)</f>
        <v>580000</v>
      </c>
      <c r="K41" s="8">
        <f ca="1">_xll.DBRW($C$9,$D$15,$C41,K$18,$F$15)</f>
        <v>3000000</v>
      </c>
      <c r="L41" s="8">
        <f ca="1">_xll.DBRW($C$9,$D$15,$C41,L$18,$F$15)</f>
        <v>507500</v>
      </c>
      <c r="M41" s="8">
        <f ca="1">_xll.DBRW($C$9,$D$15,$C41,M$18,$F$15)</f>
        <v>1058750</v>
      </c>
      <c r="N41" s="8">
        <f ca="1">_xll.DBRW($C$9,$D$15,$C41,N$18,$F$15)</f>
        <v>507500</v>
      </c>
      <c r="O41" s="8">
        <f ca="1">_xll.DBRW($C$9,$D$15,$C41,O$18,$F$15)</f>
        <v>2073750</v>
      </c>
      <c r="P41" s="8">
        <f ca="1">_xll.DBRW($C$9,$D$15,$C41,P$18,$F$15)</f>
        <v>435000</v>
      </c>
      <c r="Q41" s="8">
        <f ca="1">_xll.DBRW($C$9,$D$15,$C41,Q$18,$F$15)</f>
        <v>907500</v>
      </c>
      <c r="R41" s="8">
        <f ca="1">_xll.DBRW($C$9,$D$15,$C41,R$18,$F$15)</f>
        <v>435000</v>
      </c>
      <c r="S41" s="8">
        <f ca="1">_xll.DBRW($C$9,$D$15,$C41,S$18,$F$15)</f>
        <v>1777500</v>
      </c>
      <c r="T41" s="9">
        <f ca="1">_xll.DBRW($C$9,$D$15,$C41,T$18,$F$15)</f>
        <v>10513500</v>
      </c>
    </row>
    <row r="48" spans="1:20" x14ac:dyDescent="0.25">
      <c r="C48" s="16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3:20" x14ac:dyDescent="0.25">
      <c r="C49" s="16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3:20" x14ac:dyDescent="0.25">
      <c r="C50" s="16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3:20" x14ac:dyDescent="0.25">
      <c r="C51" s="16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</row>
    <row r="52" spans="3:20" x14ac:dyDescent="0.25">
      <c r="C52" s="16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3:20" x14ac:dyDescent="0.25">
      <c r="C53" s="16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3:20" x14ac:dyDescent="0.25"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</row>
  </sheetData>
  <mergeCells count="4">
    <mergeCell ref="D14:E14"/>
    <mergeCell ref="D15:E15"/>
    <mergeCell ref="F14:G14"/>
    <mergeCell ref="F15:G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6:B38"/>
  <sheetViews>
    <sheetView workbookViewId="0"/>
  </sheetViews>
  <sheetFormatPr defaultRowHeight="15" x14ac:dyDescent="0.25"/>
  <sheetData>
    <row r="16" spans="2:2" x14ac:dyDescent="0.25">
      <c r="B16" t="s">
        <v>47</v>
      </c>
    </row>
    <row r="17" spans="2:2" x14ac:dyDescent="0.25">
      <c r="B17" t="s">
        <v>48</v>
      </c>
    </row>
    <row r="18" spans="2:2" x14ac:dyDescent="0.25">
      <c r="B18" t="s">
        <v>49</v>
      </c>
    </row>
    <row r="19" spans="2:2" x14ac:dyDescent="0.25">
      <c r="B19" t="s">
        <v>50</v>
      </c>
    </row>
    <row r="20" spans="2:2" x14ac:dyDescent="0.25">
      <c r="B20" t="s">
        <v>51</v>
      </c>
    </row>
    <row r="21" spans="2:2" x14ac:dyDescent="0.25">
      <c r="B21" t="s">
        <v>52</v>
      </c>
    </row>
    <row r="22" spans="2:2" x14ac:dyDescent="0.25">
      <c r="B22" t="s">
        <v>53</v>
      </c>
    </row>
    <row r="23" spans="2:2" x14ac:dyDescent="0.25">
      <c r="B23" t="s">
        <v>54</v>
      </c>
    </row>
    <row r="24" spans="2:2" x14ac:dyDescent="0.25">
      <c r="B24" t="s">
        <v>55</v>
      </c>
    </row>
    <row r="25" spans="2:2" x14ac:dyDescent="0.25">
      <c r="B25" t="s">
        <v>56</v>
      </c>
    </row>
    <row r="26" spans="2:2" x14ac:dyDescent="0.25">
      <c r="B26" t="s">
        <v>57</v>
      </c>
    </row>
    <row r="27" spans="2:2" x14ac:dyDescent="0.25">
      <c r="B27" t="s">
        <v>58</v>
      </c>
    </row>
    <row r="28" spans="2:2" x14ac:dyDescent="0.25">
      <c r="B28" t="s">
        <v>59</v>
      </c>
    </row>
    <row r="29" spans="2:2" x14ac:dyDescent="0.25">
      <c r="B29" t="s">
        <v>60</v>
      </c>
    </row>
    <row r="30" spans="2:2" x14ac:dyDescent="0.25">
      <c r="B30" t="s">
        <v>61</v>
      </c>
    </row>
    <row r="31" spans="2:2" x14ac:dyDescent="0.25">
      <c r="B31" t="s">
        <v>62</v>
      </c>
    </row>
    <row r="32" spans="2:2" x14ac:dyDescent="0.25">
      <c r="B32" t="s">
        <v>63</v>
      </c>
    </row>
    <row r="33" spans="2:2" x14ac:dyDescent="0.25">
      <c r="B33" t="s">
        <v>64</v>
      </c>
    </row>
    <row r="34" spans="2:2" x14ac:dyDescent="0.25">
      <c r="B34" t="s">
        <v>65</v>
      </c>
    </row>
    <row r="35" spans="2:2" x14ac:dyDescent="0.25">
      <c r="B35" t="s">
        <v>66</v>
      </c>
    </row>
    <row r="36" spans="2:2" x14ac:dyDescent="0.25">
      <c r="B36" t="s">
        <v>67</v>
      </c>
    </row>
    <row r="37" spans="2:2" x14ac:dyDescent="0.25">
      <c r="B37" t="s">
        <v>68</v>
      </c>
    </row>
    <row r="38" spans="2:2" x14ac:dyDescent="0.25">
      <c r="B38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9</vt:i4>
      </vt:variant>
    </vt:vector>
  </HeadingPairs>
  <TitlesOfParts>
    <vt:vector size="13" baseType="lpstr">
      <vt:lpstr>Patient Services Revenue</vt:lpstr>
      <vt:lpstr>Procedure Services Revenue</vt:lpstr>
      <vt:lpstr>Discharge Services Revenue</vt:lpstr>
      <vt:lpstr>{AR}01</vt:lpstr>
      <vt:lpstr>'Procedure Services Revenue'!TM1RPTDATARNG1</vt:lpstr>
      <vt:lpstr>'Discharge Services Revenue'!TM1RPTDATARNGARPT1</vt:lpstr>
      <vt:lpstr>'Patient Services Revenue'!TM1RPTDATARNGARPT1</vt:lpstr>
      <vt:lpstr>'Discharge Services Revenue'!TM1RPTFMTIDCOL</vt:lpstr>
      <vt:lpstr>'Patient Services Revenue'!TM1RPTFMTIDCOL</vt:lpstr>
      <vt:lpstr>'Procedure Services Revenue'!TM1RPTFMTIDCOL</vt:lpstr>
      <vt:lpstr>'Discharge Services Revenue'!TM1RPTFMTRNG</vt:lpstr>
      <vt:lpstr>'Patient Services Revenue'!TM1RPTFMTRNG</vt:lpstr>
      <vt:lpstr>'Procedure Services Revenue'!TM1RPTFMTRNG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ibmuser</dc:creator>
  <cp:lastModifiedBy>Windows User</cp:lastModifiedBy>
  <dcterms:created xsi:type="dcterms:W3CDTF">2013-01-31T18:32:25Z</dcterms:created>
  <dcterms:modified xsi:type="dcterms:W3CDTF">2013-12-10T15:43:38Z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heet1ancestorsArrayListCount">
    <vt:i4>1</vt:i4>
  </property>
  <property fmtid="{D5CDD505-2E9C-101B-9397-08002B2CF9AE}" pid="3" name="Sheet1ancestorsArrayList1">
    <vt:lpwstr>[]</vt:lpwstr>
  </property>
  <property fmtid="{D5CDD505-2E9C-101B-9397-08002B2CF9AE}" pid="4" name="Sheet1contextObjectCount">
    <vt:i4>1</vt:i4>
  </property>
  <property fmtid="{D5CDD505-2E9C-101B-9397-08002B2CF9AE}" pid="5" name="Sheet1contextObject1">
    <vt:lpwstr>{}</vt:lpwstr>
  </property>
  <property fmtid="{D5CDD505-2E9C-101B-9397-08002B2CF9AE}" pid="6" name="Sheet1columnsArrayCount">
    <vt:i4>1</vt:i4>
  </property>
  <property fmtid="{D5CDD505-2E9C-101B-9397-08002B2CF9AE}" pid="7" name="Sheet1columnsArray1">
    <vt:lpwstr>[]</vt:lpwstr>
  </property>
  <property fmtid="{D5CDD505-2E9C-101B-9397-08002B2CF9AE}" pid="8" name="Sheet1membersObjectCount">
    <vt:i4>1</vt:i4>
  </property>
  <property fmtid="{D5CDD505-2E9C-101B-9397-08002B2CF9AE}" pid="9" name="Sheet1membersObject1">
    <vt:lpwstr>{}</vt:lpwstr>
  </property>
  <property fmtid="{D5CDD505-2E9C-101B-9397-08002B2CF9AE}" pid="10" name="Sheet1membersArrayCount">
    <vt:i4>1</vt:i4>
  </property>
  <property fmtid="{D5CDD505-2E9C-101B-9397-08002B2CF9AE}" pid="11" name="Sheet1membersArray1">
    <vt:lpwstr>[]</vt:lpwstr>
  </property>
  <property fmtid="{D5CDD505-2E9C-101B-9397-08002B2CF9AE}" pid="12" name="Sheet1changeListObjectCount">
    <vt:i4>1</vt:i4>
  </property>
  <property fmtid="{D5CDD505-2E9C-101B-9397-08002B2CF9AE}" pid="13" name="Sheet1changeListObject1">
    <vt:lpwstr>{}</vt:lpwstr>
  </property>
  <property fmtid="{D5CDD505-2E9C-101B-9397-08002B2CF9AE}" pid="14" name="Sheet3ancestorsArrayListCount">
    <vt:i4>1</vt:i4>
  </property>
  <property fmtid="{D5CDD505-2E9C-101B-9397-08002B2CF9AE}" pid="15" name="Sheet3ancestorsArrayList1">
    <vt:lpwstr>[]</vt:lpwstr>
  </property>
  <property fmtid="{D5CDD505-2E9C-101B-9397-08002B2CF9AE}" pid="16" name="Sheet3contextObjectCount">
    <vt:i4>1</vt:i4>
  </property>
  <property fmtid="{D5CDD505-2E9C-101B-9397-08002B2CF9AE}" pid="17" name="Sheet3contextObject1">
    <vt:lpwstr>{}</vt:lpwstr>
  </property>
  <property fmtid="{D5CDD505-2E9C-101B-9397-08002B2CF9AE}" pid="18" name="Sheet3columnsArrayCount">
    <vt:i4>1</vt:i4>
  </property>
  <property fmtid="{D5CDD505-2E9C-101B-9397-08002B2CF9AE}" pid="19" name="Sheet3columnsArray1">
    <vt:lpwstr>[]</vt:lpwstr>
  </property>
  <property fmtid="{D5CDD505-2E9C-101B-9397-08002B2CF9AE}" pid="20" name="Sheet3membersObjectCount">
    <vt:i4>1</vt:i4>
  </property>
  <property fmtid="{D5CDD505-2E9C-101B-9397-08002B2CF9AE}" pid="21" name="Sheet3membersObject1">
    <vt:lpwstr>{}</vt:lpwstr>
  </property>
  <property fmtid="{D5CDD505-2E9C-101B-9397-08002B2CF9AE}" pid="22" name="Sheet3membersArrayCount">
    <vt:i4>1</vt:i4>
  </property>
  <property fmtid="{D5CDD505-2E9C-101B-9397-08002B2CF9AE}" pid="23" name="Sheet3membersArray1">
    <vt:lpwstr>[]</vt:lpwstr>
  </property>
  <property fmtid="{D5CDD505-2E9C-101B-9397-08002B2CF9AE}" pid="24" name="Sheet3changeListObjectCount">
    <vt:i4>1</vt:i4>
  </property>
  <property fmtid="{D5CDD505-2E9C-101B-9397-08002B2CF9AE}" pid="25" name="Sheet3changeListObject1">
    <vt:lpwstr>{}</vt:lpwstr>
  </property>
  <property fmtid="{D5CDD505-2E9C-101B-9397-08002B2CF9AE}" pid="26" name="Sheet2ancestorsArrayListCount">
    <vt:i4>1</vt:i4>
  </property>
  <property fmtid="{D5CDD505-2E9C-101B-9397-08002B2CF9AE}" pid="27" name="Sheet2ancestorsArrayList1">
    <vt:lpwstr>[]</vt:lpwstr>
  </property>
  <property fmtid="{D5CDD505-2E9C-101B-9397-08002B2CF9AE}" pid="28" name="Sheet2contextObjectCount">
    <vt:i4>1</vt:i4>
  </property>
  <property fmtid="{D5CDD505-2E9C-101B-9397-08002B2CF9AE}" pid="29" name="Sheet2contextObject1">
    <vt:lpwstr>{}</vt:lpwstr>
  </property>
  <property fmtid="{D5CDD505-2E9C-101B-9397-08002B2CF9AE}" pid="30" name="Sheet2columnsArrayCount">
    <vt:i4>1</vt:i4>
  </property>
  <property fmtid="{D5CDD505-2E9C-101B-9397-08002B2CF9AE}" pid="31" name="Sheet2columnsArray1">
    <vt:lpwstr>[]</vt:lpwstr>
  </property>
  <property fmtid="{D5CDD505-2E9C-101B-9397-08002B2CF9AE}" pid="32" name="Sheet2membersObjectCount">
    <vt:i4>1</vt:i4>
  </property>
  <property fmtid="{D5CDD505-2E9C-101B-9397-08002B2CF9AE}" pid="33" name="Sheet2membersObject1">
    <vt:lpwstr>{}</vt:lpwstr>
  </property>
  <property fmtid="{D5CDD505-2E9C-101B-9397-08002B2CF9AE}" pid="34" name="Sheet2membersArrayCount">
    <vt:i4>1</vt:i4>
  </property>
  <property fmtid="{D5CDD505-2E9C-101B-9397-08002B2CF9AE}" pid="35" name="Sheet2membersArray1">
    <vt:lpwstr>[]</vt:lpwstr>
  </property>
  <property fmtid="{D5CDD505-2E9C-101B-9397-08002B2CF9AE}" pid="36" name="Sheet2changeListObjectCount">
    <vt:i4>1</vt:i4>
  </property>
  <property fmtid="{D5CDD505-2E9C-101B-9397-08002B2CF9AE}" pid="37" name="Sheet2changeListObject1">
    <vt:lpwstr>{}</vt:lpwstr>
  </property>
  <property fmtid="{D5CDD505-2E9C-101B-9397-08002B2CF9AE}" pid="38" name="Patient Services RevenueancestorsArrayListCount">
    <vt:i4>1</vt:i4>
  </property>
  <property fmtid="{D5CDD505-2E9C-101B-9397-08002B2CF9AE}" pid="39" name="Patient Services RevenueancestorsArrayList1">
    <vt:lpwstr>[]</vt:lpwstr>
  </property>
  <property fmtid="{D5CDD505-2E9C-101B-9397-08002B2CF9AE}" pid="40" name="Patient Services RevenuecontextObjectCount">
    <vt:i4>1</vt:i4>
  </property>
  <property fmtid="{D5CDD505-2E9C-101B-9397-08002B2CF9AE}" pid="41" name="Patient Services RevenuecontextObject1">
    <vt:lpwstr>{}</vt:lpwstr>
  </property>
  <property fmtid="{D5CDD505-2E9C-101B-9397-08002B2CF9AE}" pid="42" name="Patient Services RevenuecolumnsArrayCount">
    <vt:i4>1</vt:i4>
  </property>
  <property fmtid="{D5CDD505-2E9C-101B-9397-08002B2CF9AE}" pid="43" name="Patient Services RevenuecolumnsArray1">
    <vt:lpwstr>[]</vt:lpwstr>
  </property>
  <property fmtid="{D5CDD505-2E9C-101B-9397-08002B2CF9AE}" pid="44" name="Patient Services RevenuemembersObjectCount">
    <vt:i4>1</vt:i4>
  </property>
  <property fmtid="{D5CDD505-2E9C-101B-9397-08002B2CF9AE}" pid="45" name="Patient Services RevenuemembersObject1">
    <vt:lpwstr>{}</vt:lpwstr>
  </property>
  <property fmtid="{D5CDD505-2E9C-101B-9397-08002B2CF9AE}" pid="46" name="Patient Services RevenuemembersArrayCount">
    <vt:i4>1</vt:i4>
  </property>
  <property fmtid="{D5CDD505-2E9C-101B-9397-08002B2CF9AE}" pid="47" name="Patient Services RevenuemembersArray1">
    <vt:lpwstr>[]</vt:lpwstr>
  </property>
  <property fmtid="{D5CDD505-2E9C-101B-9397-08002B2CF9AE}" pid="48" name="Patient Services RevenuechangeListObjectCount">
    <vt:i4>1</vt:i4>
  </property>
  <property fmtid="{D5CDD505-2E9C-101B-9397-08002B2CF9AE}" pid="49" name="Patient Services RevenuechangeListObject1">
    <vt:lpwstr>{}</vt:lpwstr>
  </property>
  <property fmtid="{D5CDD505-2E9C-101B-9397-08002B2CF9AE}" pid="50" name="Discharge Services RevenueancestorsArrayListCount">
    <vt:i4>1</vt:i4>
  </property>
  <property fmtid="{D5CDD505-2E9C-101B-9397-08002B2CF9AE}" pid="51" name="Discharge Services RevenueancestorsArrayList1">
    <vt:lpwstr>[]</vt:lpwstr>
  </property>
  <property fmtid="{D5CDD505-2E9C-101B-9397-08002B2CF9AE}" pid="52" name="Discharge Services RevenuecontextObjectCount">
    <vt:i4>1</vt:i4>
  </property>
  <property fmtid="{D5CDD505-2E9C-101B-9397-08002B2CF9AE}" pid="53" name="Discharge Services RevenuecontextObject1">
    <vt:lpwstr>{}</vt:lpwstr>
  </property>
  <property fmtid="{D5CDD505-2E9C-101B-9397-08002B2CF9AE}" pid="54" name="Discharge Services RevenuecolumnsArrayCount">
    <vt:i4>1</vt:i4>
  </property>
  <property fmtid="{D5CDD505-2E9C-101B-9397-08002B2CF9AE}" pid="55" name="Discharge Services RevenuecolumnsArray1">
    <vt:lpwstr>[]</vt:lpwstr>
  </property>
  <property fmtid="{D5CDD505-2E9C-101B-9397-08002B2CF9AE}" pid="56" name="Discharge Services RevenuemembersObjectCount">
    <vt:i4>1</vt:i4>
  </property>
  <property fmtid="{D5CDD505-2E9C-101B-9397-08002B2CF9AE}" pid="57" name="Discharge Services RevenuemembersObject1">
    <vt:lpwstr>{}</vt:lpwstr>
  </property>
  <property fmtid="{D5CDD505-2E9C-101B-9397-08002B2CF9AE}" pid="58" name="Discharge Services RevenuemembersArrayCount">
    <vt:i4>1</vt:i4>
  </property>
  <property fmtid="{D5CDD505-2E9C-101B-9397-08002B2CF9AE}" pid="59" name="Discharge Services RevenuemembersArray1">
    <vt:lpwstr>[]</vt:lpwstr>
  </property>
  <property fmtid="{D5CDD505-2E9C-101B-9397-08002B2CF9AE}" pid="60" name="Discharge Services RevenuechangeListObjectCount">
    <vt:i4>1</vt:i4>
  </property>
  <property fmtid="{D5CDD505-2E9C-101B-9397-08002B2CF9AE}" pid="61" name="Discharge Services RevenuechangeListObject1">
    <vt:lpwstr>{}</vt:lpwstr>
  </property>
  <property fmtid="{D5CDD505-2E9C-101B-9397-08002B2CF9AE}" pid="62" name="{AR}01ancestorsArrayListCount">
    <vt:i4>1</vt:i4>
  </property>
  <property fmtid="{D5CDD505-2E9C-101B-9397-08002B2CF9AE}" pid="63" name="{AR}01ancestorsArrayList1">
    <vt:lpwstr>[]</vt:lpwstr>
  </property>
  <property fmtid="{D5CDD505-2E9C-101B-9397-08002B2CF9AE}" pid="64" name="{AR}01contextObjectCount">
    <vt:i4>1</vt:i4>
  </property>
  <property fmtid="{D5CDD505-2E9C-101B-9397-08002B2CF9AE}" pid="65" name="{AR}01contextObject1">
    <vt:lpwstr>{}</vt:lpwstr>
  </property>
  <property fmtid="{D5CDD505-2E9C-101B-9397-08002B2CF9AE}" pid="66" name="{AR}01columnsArrayCount">
    <vt:i4>1</vt:i4>
  </property>
  <property fmtid="{D5CDD505-2E9C-101B-9397-08002B2CF9AE}" pid="67" name="{AR}01columnsArray1">
    <vt:lpwstr>[]</vt:lpwstr>
  </property>
  <property fmtid="{D5CDD505-2E9C-101B-9397-08002B2CF9AE}" pid="68" name="{AR}01membersObjectCount">
    <vt:i4>1</vt:i4>
  </property>
  <property fmtid="{D5CDD505-2E9C-101B-9397-08002B2CF9AE}" pid="69" name="{AR}01membersObject1">
    <vt:lpwstr>{}</vt:lpwstr>
  </property>
  <property fmtid="{D5CDD505-2E9C-101B-9397-08002B2CF9AE}" pid="70" name="{AR}01membersArrayCount">
    <vt:i4>1</vt:i4>
  </property>
  <property fmtid="{D5CDD505-2E9C-101B-9397-08002B2CF9AE}" pid="71" name="{AR}01membersArray1">
    <vt:lpwstr>[]</vt:lpwstr>
  </property>
  <property fmtid="{D5CDD505-2E9C-101B-9397-08002B2CF9AE}" pid="72" name="{AR}01changeListObjectCount">
    <vt:i4>1</vt:i4>
  </property>
  <property fmtid="{D5CDD505-2E9C-101B-9397-08002B2CF9AE}" pid="73" name="{AR}01changeListObject1">
    <vt:lpwstr>{}</vt:lpwstr>
  </property>
  <property fmtid="{D5CDD505-2E9C-101B-9397-08002B2CF9AE}" pid="74" name="Procedure Services RevenueancestorsArrayListCount">
    <vt:i4>1</vt:i4>
  </property>
  <property fmtid="{D5CDD505-2E9C-101B-9397-08002B2CF9AE}" pid="75" name="Procedure Services RevenueancestorsArrayList1">
    <vt:lpwstr>[]</vt:lpwstr>
  </property>
  <property fmtid="{D5CDD505-2E9C-101B-9397-08002B2CF9AE}" pid="76" name="Procedure Services RevenuecontextObjectCount">
    <vt:i4>1</vt:i4>
  </property>
  <property fmtid="{D5CDD505-2E9C-101B-9397-08002B2CF9AE}" pid="77" name="Procedure Services RevenuecontextObject1">
    <vt:lpwstr>{}</vt:lpwstr>
  </property>
  <property fmtid="{D5CDD505-2E9C-101B-9397-08002B2CF9AE}" pid="78" name="Procedure Services RevenuecolumnsArrayCount">
    <vt:i4>1</vt:i4>
  </property>
  <property fmtid="{D5CDD505-2E9C-101B-9397-08002B2CF9AE}" pid="79" name="Procedure Services RevenuecolumnsArray1">
    <vt:lpwstr>[]</vt:lpwstr>
  </property>
  <property fmtid="{D5CDD505-2E9C-101B-9397-08002B2CF9AE}" pid="80" name="Procedure Services RevenuemembersObjectCount">
    <vt:i4>1</vt:i4>
  </property>
  <property fmtid="{D5CDD505-2E9C-101B-9397-08002B2CF9AE}" pid="81" name="Procedure Services RevenuemembersObject1">
    <vt:lpwstr>{}</vt:lpwstr>
  </property>
  <property fmtid="{D5CDD505-2E9C-101B-9397-08002B2CF9AE}" pid="82" name="Procedure Services RevenuemembersArrayCount">
    <vt:i4>1</vt:i4>
  </property>
  <property fmtid="{D5CDD505-2E9C-101B-9397-08002B2CF9AE}" pid="83" name="Procedure Services RevenuemembersArray1">
    <vt:lpwstr>[]</vt:lpwstr>
  </property>
  <property fmtid="{D5CDD505-2E9C-101B-9397-08002B2CF9AE}" pid="84" name="Procedure Services RevenuechangeListObjectCount">
    <vt:i4>1</vt:i4>
  </property>
  <property fmtid="{D5CDD505-2E9C-101B-9397-08002B2CF9AE}" pid="85" name="Procedure Services RevenuechangeListObject1">
    <vt:lpwstr>{}</vt:lpwstr>
  </property>
</Properties>
</file>